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" sheetId="2" r:id="rId2"/>
    <sheet name="02 - Zařízení slaboproudé..." sheetId="3" r:id="rId3"/>
    <sheet name="03 - Zařízení silnoproudé..." sheetId="4" r:id="rId4"/>
    <sheet name="04 - Ústřední vytápění" sheetId="5" r:id="rId5"/>
    <sheet name="05 - Vzduchotechnika" sheetId="6" r:id="rId6"/>
    <sheet name="06 - Zdravotechnické inst..." sheetId="7" r:id="rId7"/>
    <sheet name="07 - Hromosvody - Jímací ..." sheetId="8" r:id="rId8"/>
    <sheet name="08 - Vedlejší rozpočtové 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'01 - Stavební'!$C$147:$K$1269</definedName>
    <definedName name="_xlnm.Print_Area" localSheetId="1">'01 - Stavební'!$C$4:$J$76,'01 - Stavební'!$C$82:$J$129,'01 - Stavební'!$C$135:$J$1269</definedName>
    <definedName name="_xlnm.Print_Titles" localSheetId="1">'01 - Stavební'!$147:$147</definedName>
    <definedName name="_xlnm._FilterDatabase" localSheetId="2" hidden="1">'02 - Zařízení slaboproudé...'!$C$131:$K$269</definedName>
    <definedName name="_xlnm.Print_Area" localSheetId="2">'02 - Zařízení slaboproudé...'!$C$4:$J$76,'02 - Zařízení slaboproudé...'!$C$82:$J$113,'02 - Zařízení slaboproudé...'!$C$119:$J$269</definedName>
    <definedName name="_xlnm.Print_Titles" localSheetId="2">'02 - Zařízení slaboproudé...'!$131:$131</definedName>
    <definedName name="_xlnm._FilterDatabase" localSheetId="3" hidden="1">'03 - Zařízení silnoproudé...'!$C$126:$K$315</definedName>
    <definedName name="_xlnm.Print_Area" localSheetId="3">'03 - Zařízení silnoproudé...'!$C$4:$J$76,'03 - Zařízení silnoproudé...'!$C$82:$J$108,'03 - Zařízení silnoproudé...'!$C$114:$J$315</definedName>
    <definedName name="_xlnm.Print_Titles" localSheetId="3">'03 - Zařízení silnoproudé...'!$126:$126</definedName>
    <definedName name="_xlnm._FilterDatabase" localSheetId="4" hidden="1">'04 - Ústřední vytápění'!$C$122:$K$176</definedName>
    <definedName name="_xlnm.Print_Area" localSheetId="4">'04 - Ústřední vytápění'!$C$4:$J$76,'04 - Ústřední vytápění'!$C$82:$J$104,'04 - Ústřední vytápění'!$C$110:$J$176</definedName>
    <definedName name="_xlnm.Print_Titles" localSheetId="4">'04 - Ústřední vytápění'!$122:$122</definedName>
    <definedName name="_xlnm._FilterDatabase" localSheetId="5" hidden="1">'05 - Vzduchotechnika'!$C$119:$K$152</definedName>
    <definedName name="_xlnm.Print_Area" localSheetId="5">'05 - Vzduchotechnika'!$C$4:$J$76,'05 - Vzduchotechnika'!$C$82:$J$101,'05 - Vzduchotechnika'!$C$107:$J$152</definedName>
    <definedName name="_xlnm.Print_Titles" localSheetId="5">'05 - Vzduchotechnika'!$119:$119</definedName>
    <definedName name="_xlnm._FilterDatabase" localSheetId="6" hidden="1">'06 - Zdravotechnické inst...'!$C$134:$K$408</definedName>
    <definedName name="_xlnm.Print_Area" localSheetId="6">'06 - Zdravotechnické inst...'!$C$4:$J$76,'06 - Zdravotechnické inst...'!$C$82:$J$116,'06 - Zdravotechnické inst...'!$C$122:$J$408</definedName>
    <definedName name="_xlnm.Print_Titles" localSheetId="6">'06 - Zdravotechnické inst...'!$134:$134</definedName>
    <definedName name="_xlnm._FilterDatabase" localSheetId="7" hidden="1">'07 - Hromosvody - Jímací ...'!$C$128:$K$197</definedName>
    <definedName name="_xlnm.Print_Area" localSheetId="7">'07 - Hromosvody - Jímací ...'!$C$4:$J$76,'07 - Hromosvody - Jímací ...'!$C$82:$J$110,'07 - Hromosvody - Jímací ...'!$C$116:$J$197</definedName>
    <definedName name="_xlnm.Print_Titles" localSheetId="7">'07 - Hromosvody - Jímací ...'!$128:$128</definedName>
    <definedName name="_xlnm._FilterDatabase" localSheetId="8" hidden="1">'08 - Vedlejší rozpočtové ...'!$C$118:$K$124</definedName>
    <definedName name="_xlnm.Print_Area" localSheetId="8">'08 - Vedlejší rozpočtové ...'!$C$4:$J$76,'08 - Vedlejší rozpočtové ...'!$C$82:$J$100,'08 - Vedlejší rozpočtové ...'!$C$106:$J$124</definedName>
    <definedName name="_xlnm.Print_Titles" localSheetId="8">'08 - Vedlejší rozpočtové ...'!$118:$118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24"/>
  <c r="BH124"/>
  <c r="BG124"/>
  <c r="BF124"/>
  <c r="T124"/>
  <c r="T123"/>
  <c r="R124"/>
  <c r="R123"/>
  <c r="P124"/>
  <c r="P123"/>
  <c r="BI122"/>
  <c r="BH122"/>
  <c r="BG122"/>
  <c r="BF122"/>
  <c r="T122"/>
  <c r="T121"/>
  <c r="T120"/>
  <c r="T119"/>
  <c r="R122"/>
  <c r="R121"/>
  <c r="R120"/>
  <c r="R119"/>
  <c r="P122"/>
  <c r="P121"/>
  <c r="P120"/>
  <c r="P119"/>
  <c i="1" r="AU102"/>
  <c i="9"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113"/>
  <c r="E7"/>
  <c r="E85"/>
  <c i="8" r="J37"/>
  <c r="J36"/>
  <c i="1" r="AY101"/>
  <c i="8" r="J35"/>
  <c i="1" r="AX101"/>
  <c i="8"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T191"/>
  <c r="R192"/>
  <c r="R191"/>
  <c r="P192"/>
  <c r="P191"/>
  <c r="BI189"/>
  <c r="BH189"/>
  <c r="BG189"/>
  <c r="BF189"/>
  <c r="T189"/>
  <c r="T188"/>
  <c r="R189"/>
  <c r="R188"/>
  <c r="P189"/>
  <c r="P188"/>
  <c r="BI187"/>
  <c r="BH187"/>
  <c r="BG187"/>
  <c r="BF187"/>
  <c r="T187"/>
  <c r="T186"/>
  <c r="T185"/>
  <c r="R187"/>
  <c r="R186"/>
  <c r="R185"/>
  <c r="P187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85"/>
  <c i="7" r="J37"/>
  <c r="J36"/>
  <c i="1" r="AY100"/>
  <c i="7" r="J35"/>
  <c i="1" r="AX100"/>
  <c i="7" r="BI406"/>
  <c r="BH406"/>
  <c r="BG406"/>
  <c r="BF406"/>
  <c r="T406"/>
  <c r="T405"/>
  <c r="R406"/>
  <c r="R405"/>
  <c r="P406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T287"/>
  <c r="R288"/>
  <c r="R287"/>
  <c r="P288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2"/>
  <c r="BH232"/>
  <c r="BG232"/>
  <c r="BF232"/>
  <c r="T232"/>
  <c r="T231"/>
  <c r="R232"/>
  <c r="R231"/>
  <c r="P232"/>
  <c r="P231"/>
  <c r="BI225"/>
  <c r="BH225"/>
  <c r="BG225"/>
  <c r="BF225"/>
  <c r="T225"/>
  <c r="R225"/>
  <c r="P225"/>
  <c r="BI222"/>
  <c r="BH222"/>
  <c r="BG222"/>
  <c r="BF222"/>
  <c r="T222"/>
  <c r="R222"/>
  <c r="P222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0"/>
  <c r="BH200"/>
  <c r="BG200"/>
  <c r="BF200"/>
  <c r="T200"/>
  <c r="R200"/>
  <c r="P20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38"/>
  <c r="BH138"/>
  <c r="BG138"/>
  <c r="BF138"/>
  <c r="T138"/>
  <c r="R138"/>
  <c r="P138"/>
  <c r="J132"/>
  <c r="J131"/>
  <c r="F131"/>
  <c r="F129"/>
  <c r="E127"/>
  <c r="J92"/>
  <c r="J91"/>
  <c r="F91"/>
  <c r="F89"/>
  <c r="E87"/>
  <c r="J18"/>
  <c r="E18"/>
  <c r="F92"/>
  <c r="J17"/>
  <c r="J12"/>
  <c r="J89"/>
  <c r="E7"/>
  <c r="E125"/>
  <c i="6" r="J37"/>
  <c r="J36"/>
  <c i="1" r="AY99"/>
  <c i="6" r="J35"/>
  <c i="1" r="AX99"/>
  <c i="6"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110"/>
  <c i="5" r="J37"/>
  <c r="J36"/>
  <c i="1" r="AY98"/>
  <c i="5" r="J35"/>
  <c i="1" r="AX98"/>
  <c i="5"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117"/>
  <c r="E7"/>
  <c r="E113"/>
  <c i="4" r="J37"/>
  <c r="J36"/>
  <c i="1" r="AY97"/>
  <c i="4" r="J35"/>
  <c i="1" r="AX97"/>
  <c i="4"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T311"/>
  <c r="R312"/>
  <c r="R311"/>
  <c r="P312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F121"/>
  <c r="E119"/>
  <c r="F89"/>
  <c r="E87"/>
  <c r="J24"/>
  <c r="E24"/>
  <c r="J92"/>
  <c r="J23"/>
  <c r="J21"/>
  <c r="E21"/>
  <c r="J123"/>
  <c r="J20"/>
  <c r="J18"/>
  <c r="E18"/>
  <c r="F92"/>
  <c r="J17"/>
  <c r="J15"/>
  <c r="E15"/>
  <c r="F123"/>
  <c r="J14"/>
  <c r="J12"/>
  <c r="J121"/>
  <c r="E7"/>
  <c r="E85"/>
  <c i="3" r="J252"/>
  <c r="J37"/>
  <c r="J36"/>
  <c i="1" r="AY96"/>
  <c i="3" r="J35"/>
  <c i="1" r="AX96"/>
  <c i="3" r="BI269"/>
  <c r="BH269"/>
  <c r="BG269"/>
  <c r="BF269"/>
  <c r="T269"/>
  <c r="T268"/>
  <c r="R269"/>
  <c r="R268"/>
  <c r="P269"/>
  <c r="P268"/>
  <c r="BI267"/>
  <c r="BH267"/>
  <c r="BG267"/>
  <c r="BF267"/>
  <c r="T267"/>
  <c r="T266"/>
  <c r="R267"/>
  <c r="R266"/>
  <c r="P267"/>
  <c r="P266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T253"/>
  <c r="R254"/>
  <c r="R253"/>
  <c r="P254"/>
  <c r="P253"/>
  <c r="J106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92"/>
  <c r="J17"/>
  <c r="J12"/>
  <c r="J126"/>
  <c r="E7"/>
  <c r="E85"/>
  <c i="2" r="T918"/>
  <c r="R918"/>
  <c r="P918"/>
  <c r="BK918"/>
  <c r="J918"/>
  <c r="J111"/>
  <c r="J37"/>
  <c r="J36"/>
  <c i="1" r="AY95"/>
  <c i="2" r="J35"/>
  <c i="1" r="AX95"/>
  <c i="2" r="BI1264"/>
  <c r="BH1264"/>
  <c r="BG1264"/>
  <c r="BF1264"/>
  <c r="T1264"/>
  <c r="R1264"/>
  <c r="P1264"/>
  <c r="BI1258"/>
  <c r="BH1258"/>
  <c r="BG1258"/>
  <c r="BF1258"/>
  <c r="T1258"/>
  <c r="R1258"/>
  <c r="P1258"/>
  <c r="BI1254"/>
  <c r="BH1254"/>
  <c r="BG1254"/>
  <c r="BF1254"/>
  <c r="T1254"/>
  <c r="R1254"/>
  <c r="P1254"/>
  <c r="BI1253"/>
  <c r="BH1253"/>
  <c r="BG1253"/>
  <c r="BF1253"/>
  <c r="T1253"/>
  <c r="R1253"/>
  <c r="P1253"/>
  <c r="BI1250"/>
  <c r="BH1250"/>
  <c r="BG1250"/>
  <c r="BF1250"/>
  <c r="T1250"/>
  <c r="R1250"/>
  <c r="P1250"/>
  <c r="BI1249"/>
  <c r="BH1249"/>
  <c r="BG1249"/>
  <c r="BF1249"/>
  <c r="T1249"/>
  <c r="R1249"/>
  <c r="P1249"/>
  <c r="BI1244"/>
  <c r="BH1244"/>
  <c r="BG1244"/>
  <c r="BF1244"/>
  <c r="T1244"/>
  <c r="R1244"/>
  <c r="P1244"/>
  <c r="BI1240"/>
  <c r="BH1240"/>
  <c r="BG1240"/>
  <c r="BF1240"/>
  <c r="T1240"/>
  <c r="R1240"/>
  <c r="P1240"/>
  <c r="BI1235"/>
  <c r="BH1235"/>
  <c r="BG1235"/>
  <c r="BF1235"/>
  <c r="T1235"/>
  <c r="T1234"/>
  <c r="R1235"/>
  <c r="R1234"/>
  <c r="P1235"/>
  <c r="P1234"/>
  <c r="BI1233"/>
  <c r="BH1233"/>
  <c r="BG1233"/>
  <c r="BF1233"/>
  <c r="T1233"/>
  <c r="R1233"/>
  <c r="P1233"/>
  <c r="BI1230"/>
  <c r="BH1230"/>
  <c r="BG1230"/>
  <c r="BF1230"/>
  <c r="T1230"/>
  <c r="R1230"/>
  <c r="P1230"/>
  <c r="BI1227"/>
  <c r="BH1227"/>
  <c r="BG1227"/>
  <c r="BF1227"/>
  <c r="T1227"/>
  <c r="R1227"/>
  <c r="P1227"/>
  <c r="BI1222"/>
  <c r="BH1222"/>
  <c r="BG1222"/>
  <c r="BF1222"/>
  <c r="T1222"/>
  <c r="R1222"/>
  <c r="P1222"/>
  <c r="BI1217"/>
  <c r="BH1217"/>
  <c r="BG1217"/>
  <c r="BF1217"/>
  <c r="T1217"/>
  <c r="R1217"/>
  <c r="P1217"/>
  <c r="BI1207"/>
  <c r="BH1207"/>
  <c r="BG1207"/>
  <c r="BF1207"/>
  <c r="T1207"/>
  <c r="T1206"/>
  <c r="R1207"/>
  <c r="R1206"/>
  <c r="P1207"/>
  <c r="P1206"/>
  <c r="BI1205"/>
  <c r="BH1205"/>
  <c r="BG1205"/>
  <c r="BF1205"/>
  <c r="T1205"/>
  <c r="R1205"/>
  <c r="P1205"/>
  <c r="BI1204"/>
  <c r="BH1204"/>
  <c r="BG1204"/>
  <c r="BF1204"/>
  <c r="T1204"/>
  <c r="R1204"/>
  <c r="P1204"/>
  <c r="BI1203"/>
  <c r="BH1203"/>
  <c r="BG1203"/>
  <c r="BF1203"/>
  <c r="T1203"/>
  <c r="R1203"/>
  <c r="P1203"/>
  <c r="BI1202"/>
  <c r="BH1202"/>
  <c r="BG1202"/>
  <c r="BF1202"/>
  <c r="T1202"/>
  <c r="R1202"/>
  <c r="P1202"/>
  <c r="BI1201"/>
  <c r="BH1201"/>
  <c r="BG1201"/>
  <c r="BF1201"/>
  <c r="T1201"/>
  <c r="R1201"/>
  <c r="P1201"/>
  <c r="BI1200"/>
  <c r="BH1200"/>
  <c r="BG1200"/>
  <c r="BF1200"/>
  <c r="T1200"/>
  <c r="R1200"/>
  <c r="P1200"/>
  <c r="BI1199"/>
  <c r="BH1199"/>
  <c r="BG1199"/>
  <c r="BF1199"/>
  <c r="T1199"/>
  <c r="R1199"/>
  <c r="P1199"/>
  <c r="BI1198"/>
  <c r="BH1198"/>
  <c r="BG1198"/>
  <c r="BF1198"/>
  <c r="T1198"/>
  <c r="R1198"/>
  <c r="P1198"/>
  <c r="BI1197"/>
  <c r="BH1197"/>
  <c r="BG1197"/>
  <c r="BF1197"/>
  <c r="T1197"/>
  <c r="R1197"/>
  <c r="P1197"/>
  <c r="BI1195"/>
  <c r="BH1195"/>
  <c r="BG1195"/>
  <c r="BF1195"/>
  <c r="T1195"/>
  <c r="R1195"/>
  <c r="P1195"/>
  <c r="BI1194"/>
  <c r="BH1194"/>
  <c r="BG1194"/>
  <c r="BF1194"/>
  <c r="T1194"/>
  <c r="R1194"/>
  <c r="P1194"/>
  <c r="BI1193"/>
  <c r="BH1193"/>
  <c r="BG1193"/>
  <c r="BF1193"/>
  <c r="T1193"/>
  <c r="R1193"/>
  <c r="P1193"/>
  <c r="BI1192"/>
  <c r="BH1192"/>
  <c r="BG1192"/>
  <c r="BF1192"/>
  <c r="T1192"/>
  <c r="R1192"/>
  <c r="P1192"/>
  <c r="BI1191"/>
  <c r="BH1191"/>
  <c r="BG1191"/>
  <c r="BF1191"/>
  <c r="T1191"/>
  <c r="R1191"/>
  <c r="P1191"/>
  <c r="BI1190"/>
  <c r="BH1190"/>
  <c r="BG1190"/>
  <c r="BF1190"/>
  <c r="T1190"/>
  <c r="R1190"/>
  <c r="P1190"/>
  <c r="BI1189"/>
  <c r="BH1189"/>
  <c r="BG1189"/>
  <c r="BF1189"/>
  <c r="T1189"/>
  <c r="R1189"/>
  <c r="P1189"/>
  <c r="BI1188"/>
  <c r="BH1188"/>
  <c r="BG1188"/>
  <c r="BF1188"/>
  <c r="T1188"/>
  <c r="R1188"/>
  <c r="P1188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3"/>
  <c r="BH1183"/>
  <c r="BG1183"/>
  <c r="BF1183"/>
  <c r="T1183"/>
  <c r="R1183"/>
  <c r="P1183"/>
  <c r="BI1182"/>
  <c r="BH1182"/>
  <c r="BG1182"/>
  <c r="BF1182"/>
  <c r="T1182"/>
  <c r="R1182"/>
  <c r="P1182"/>
  <c r="BI1180"/>
  <c r="BH1180"/>
  <c r="BG1180"/>
  <c r="BF1180"/>
  <c r="T1180"/>
  <c r="R1180"/>
  <c r="P1180"/>
  <c r="BI1179"/>
  <c r="BH1179"/>
  <c r="BG1179"/>
  <c r="BF1179"/>
  <c r="T1179"/>
  <c r="R1179"/>
  <c r="P1179"/>
  <c r="BI1178"/>
  <c r="BH1178"/>
  <c r="BG1178"/>
  <c r="BF1178"/>
  <c r="T1178"/>
  <c r="R1178"/>
  <c r="P1178"/>
  <c r="BI1177"/>
  <c r="BH1177"/>
  <c r="BG1177"/>
  <c r="BF1177"/>
  <c r="T1177"/>
  <c r="R1177"/>
  <c r="P1177"/>
  <c r="BI1176"/>
  <c r="BH1176"/>
  <c r="BG1176"/>
  <c r="BF1176"/>
  <c r="T1176"/>
  <c r="R1176"/>
  <c r="P1176"/>
  <c r="BI1175"/>
  <c r="BH1175"/>
  <c r="BG1175"/>
  <c r="BF1175"/>
  <c r="T1175"/>
  <c r="R1175"/>
  <c r="P1175"/>
  <c r="BI1173"/>
  <c r="BH1173"/>
  <c r="BG1173"/>
  <c r="BF1173"/>
  <c r="T1173"/>
  <c r="R1173"/>
  <c r="P1173"/>
  <c r="BI1172"/>
  <c r="BH1172"/>
  <c r="BG1172"/>
  <c r="BF1172"/>
  <c r="T1172"/>
  <c r="R1172"/>
  <c r="P1172"/>
  <c r="BI1170"/>
  <c r="BH1170"/>
  <c r="BG1170"/>
  <c r="BF1170"/>
  <c r="T1170"/>
  <c r="R1170"/>
  <c r="P1170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6"/>
  <c r="BH1166"/>
  <c r="BG1166"/>
  <c r="BF1166"/>
  <c r="T1166"/>
  <c r="R1166"/>
  <c r="P1166"/>
  <c r="BI1165"/>
  <c r="BH1165"/>
  <c r="BG1165"/>
  <c r="BF1165"/>
  <c r="T1165"/>
  <c r="R1165"/>
  <c r="P1165"/>
  <c r="BI1164"/>
  <c r="BH1164"/>
  <c r="BG1164"/>
  <c r="BF1164"/>
  <c r="T1164"/>
  <c r="R1164"/>
  <c r="P1164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60"/>
  <c r="BH1160"/>
  <c r="BG1160"/>
  <c r="BF1160"/>
  <c r="T1160"/>
  <c r="R1160"/>
  <c r="P1160"/>
  <c r="BI1158"/>
  <c r="BH1158"/>
  <c r="BG1158"/>
  <c r="BF1158"/>
  <c r="T1158"/>
  <c r="R1158"/>
  <c r="P1158"/>
  <c r="BI1157"/>
  <c r="BH1157"/>
  <c r="BG1157"/>
  <c r="BF1157"/>
  <c r="T1157"/>
  <c r="R1157"/>
  <c r="P1157"/>
  <c r="BI1153"/>
  <c r="BH1153"/>
  <c r="BG1153"/>
  <c r="BF1153"/>
  <c r="T1153"/>
  <c r="R1153"/>
  <c r="P1153"/>
  <c r="BI1148"/>
  <c r="BH1148"/>
  <c r="BG1148"/>
  <c r="BF1148"/>
  <c r="T1148"/>
  <c r="R1148"/>
  <c r="P1148"/>
  <c r="BI1143"/>
  <c r="BH1143"/>
  <c r="BG1143"/>
  <c r="BF1143"/>
  <c r="T1143"/>
  <c r="R1143"/>
  <c r="P1143"/>
  <c r="BI1138"/>
  <c r="BH1138"/>
  <c r="BG1138"/>
  <c r="BF1138"/>
  <c r="T1138"/>
  <c r="R1138"/>
  <c r="P1138"/>
  <c r="BI1132"/>
  <c r="BH1132"/>
  <c r="BG1132"/>
  <c r="BF1132"/>
  <c r="T1132"/>
  <c r="R1132"/>
  <c r="P1132"/>
  <c r="BI1126"/>
  <c r="BH1126"/>
  <c r="BG1126"/>
  <c r="BF1126"/>
  <c r="T1126"/>
  <c r="R1126"/>
  <c r="P1126"/>
  <c r="BI1123"/>
  <c r="BH1123"/>
  <c r="BG1123"/>
  <c r="BF1123"/>
  <c r="T1123"/>
  <c r="R1123"/>
  <c r="P1123"/>
  <c r="BI1117"/>
  <c r="BH1117"/>
  <c r="BG1117"/>
  <c r="BF1117"/>
  <c r="T1117"/>
  <c r="R1117"/>
  <c r="P1117"/>
  <c r="BI1111"/>
  <c r="BH1111"/>
  <c r="BG1111"/>
  <c r="BF1111"/>
  <c r="T1111"/>
  <c r="R1111"/>
  <c r="P1111"/>
  <c r="BI1105"/>
  <c r="BH1105"/>
  <c r="BG1105"/>
  <c r="BF1105"/>
  <c r="T1105"/>
  <c r="R1105"/>
  <c r="P1105"/>
  <c r="BI1103"/>
  <c r="BH1103"/>
  <c r="BG1103"/>
  <c r="BF1103"/>
  <c r="T1103"/>
  <c r="R1103"/>
  <c r="P1103"/>
  <c r="BI1102"/>
  <c r="BH1102"/>
  <c r="BG1102"/>
  <c r="BF1102"/>
  <c r="T1102"/>
  <c r="R1102"/>
  <c r="P1102"/>
  <c r="BI1096"/>
  <c r="BH1096"/>
  <c r="BG1096"/>
  <c r="BF1096"/>
  <c r="T1096"/>
  <c r="R1096"/>
  <c r="P1096"/>
  <c r="BI1090"/>
  <c r="BH1090"/>
  <c r="BG1090"/>
  <c r="BF1090"/>
  <c r="T1090"/>
  <c r="R1090"/>
  <c r="P1090"/>
  <c r="BI1084"/>
  <c r="BH1084"/>
  <c r="BG1084"/>
  <c r="BF1084"/>
  <c r="T1084"/>
  <c r="R1084"/>
  <c r="P1084"/>
  <c r="BI1083"/>
  <c r="BH1083"/>
  <c r="BG1083"/>
  <c r="BF1083"/>
  <c r="T1083"/>
  <c r="R1083"/>
  <c r="P1083"/>
  <c r="BI1074"/>
  <c r="BH1074"/>
  <c r="BG1074"/>
  <c r="BF1074"/>
  <c r="T1074"/>
  <c r="R1074"/>
  <c r="P1074"/>
  <c r="BI1071"/>
  <c r="BH1071"/>
  <c r="BG1071"/>
  <c r="BF1071"/>
  <c r="T1071"/>
  <c r="R1071"/>
  <c r="P1071"/>
  <c r="BI1062"/>
  <c r="BH1062"/>
  <c r="BG1062"/>
  <c r="BF1062"/>
  <c r="T1062"/>
  <c r="R1062"/>
  <c r="P1062"/>
  <c r="BI1058"/>
  <c r="BH1058"/>
  <c r="BG1058"/>
  <c r="BF1058"/>
  <c r="T1058"/>
  <c r="T1057"/>
  <c r="R1058"/>
  <c r="R1057"/>
  <c r="P1058"/>
  <c r="P1057"/>
  <c r="BI1054"/>
  <c r="BH1054"/>
  <c r="BG1054"/>
  <c r="BF1054"/>
  <c r="T1054"/>
  <c r="T1053"/>
  <c r="T1052"/>
  <c r="R1054"/>
  <c r="R1053"/>
  <c r="R1052"/>
  <c r="P1054"/>
  <c r="P1053"/>
  <c r="P1052"/>
  <c r="BI1048"/>
  <c r="BH1048"/>
  <c r="BG1048"/>
  <c r="BF1048"/>
  <c r="T1048"/>
  <c r="T1047"/>
  <c r="R1048"/>
  <c r="R1047"/>
  <c r="P1048"/>
  <c r="P1047"/>
  <c r="BI1041"/>
  <c r="BH1041"/>
  <c r="BG1041"/>
  <c r="BF1041"/>
  <c r="T1041"/>
  <c r="R1041"/>
  <c r="P1041"/>
  <c r="BI1037"/>
  <c r="BH1037"/>
  <c r="BG1037"/>
  <c r="BF1037"/>
  <c r="T1037"/>
  <c r="R1037"/>
  <c r="P1037"/>
  <c r="BI1032"/>
  <c r="BH1032"/>
  <c r="BG1032"/>
  <c r="BF1032"/>
  <c r="T1032"/>
  <c r="R1032"/>
  <c r="P1032"/>
  <c r="BI1029"/>
  <c r="BH1029"/>
  <c r="BG1029"/>
  <c r="BF1029"/>
  <c r="T1029"/>
  <c r="R1029"/>
  <c r="P1029"/>
  <c r="BI1026"/>
  <c r="BH1026"/>
  <c r="BG1026"/>
  <c r="BF1026"/>
  <c r="T1026"/>
  <c r="R1026"/>
  <c r="P1026"/>
  <c r="BI1022"/>
  <c r="BH1022"/>
  <c r="BG1022"/>
  <c r="BF1022"/>
  <c r="T1022"/>
  <c r="R1022"/>
  <c r="P1022"/>
  <c r="BI1018"/>
  <c r="BH1018"/>
  <c r="BG1018"/>
  <c r="BF1018"/>
  <c r="T1018"/>
  <c r="R1018"/>
  <c r="P1018"/>
  <c r="BI1014"/>
  <c r="BH1014"/>
  <c r="BG1014"/>
  <c r="BF1014"/>
  <c r="T1014"/>
  <c r="R1014"/>
  <c r="P1014"/>
  <c r="BI1011"/>
  <c r="BH1011"/>
  <c r="BG1011"/>
  <c r="BF1011"/>
  <c r="T1011"/>
  <c r="R1011"/>
  <c r="P1011"/>
  <c r="BI1007"/>
  <c r="BH1007"/>
  <c r="BG1007"/>
  <c r="BF1007"/>
  <c r="T1007"/>
  <c r="R1007"/>
  <c r="P1007"/>
  <c r="BI999"/>
  <c r="BH999"/>
  <c r="BG999"/>
  <c r="BF999"/>
  <c r="T999"/>
  <c r="R999"/>
  <c r="P999"/>
  <c r="BI995"/>
  <c r="BH995"/>
  <c r="BG995"/>
  <c r="BF995"/>
  <c r="T995"/>
  <c r="R995"/>
  <c r="P995"/>
  <c r="BI990"/>
  <c r="BH990"/>
  <c r="BG990"/>
  <c r="BF990"/>
  <c r="T990"/>
  <c r="R990"/>
  <c r="P990"/>
  <c r="BI983"/>
  <c r="BH983"/>
  <c r="BG983"/>
  <c r="BF983"/>
  <c r="T983"/>
  <c r="R983"/>
  <c r="P983"/>
  <c r="BI980"/>
  <c r="BH980"/>
  <c r="BG980"/>
  <c r="BF980"/>
  <c r="T980"/>
  <c r="R980"/>
  <c r="P980"/>
  <c r="BI964"/>
  <c r="BH964"/>
  <c r="BG964"/>
  <c r="BF964"/>
  <c r="T964"/>
  <c r="R964"/>
  <c r="P964"/>
  <c r="BI957"/>
  <c r="BH957"/>
  <c r="BG957"/>
  <c r="BF957"/>
  <c r="T957"/>
  <c r="R957"/>
  <c r="P957"/>
  <c r="BI948"/>
  <c r="BH948"/>
  <c r="BG948"/>
  <c r="BF948"/>
  <c r="T948"/>
  <c r="R948"/>
  <c r="P948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32"/>
  <c r="BH932"/>
  <c r="BG932"/>
  <c r="BF932"/>
  <c r="T932"/>
  <c r="R932"/>
  <c r="P932"/>
  <c r="BI931"/>
  <c r="BH931"/>
  <c r="BG931"/>
  <c r="BF931"/>
  <c r="T931"/>
  <c r="R931"/>
  <c r="P931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7"/>
  <c r="BH917"/>
  <c r="BG917"/>
  <c r="BF917"/>
  <c r="T917"/>
  <c r="R917"/>
  <c r="R916"/>
  <c r="P917"/>
  <c r="BI913"/>
  <c r="BH913"/>
  <c r="BG913"/>
  <c r="BF913"/>
  <c r="T913"/>
  <c r="R913"/>
  <c r="P913"/>
  <c r="BI910"/>
  <c r="BH910"/>
  <c r="BG910"/>
  <c r="BF910"/>
  <c r="T910"/>
  <c r="R910"/>
  <c r="P910"/>
  <c r="BI905"/>
  <c r="BH905"/>
  <c r="BG905"/>
  <c r="BF905"/>
  <c r="T905"/>
  <c r="R905"/>
  <c r="P905"/>
  <c r="BI901"/>
  <c r="BH901"/>
  <c r="BG901"/>
  <c r="BF901"/>
  <c r="T901"/>
  <c r="R901"/>
  <c r="P901"/>
  <c r="BI893"/>
  <c r="BH893"/>
  <c r="BG893"/>
  <c r="BF893"/>
  <c r="T893"/>
  <c r="T883"/>
  <c r="R893"/>
  <c r="R883"/>
  <c r="P893"/>
  <c r="P883"/>
  <c r="BI884"/>
  <c r="BH884"/>
  <c r="BG884"/>
  <c r="BF884"/>
  <c r="T884"/>
  <c r="R884"/>
  <c r="P884"/>
  <c r="BI874"/>
  <c r="BH874"/>
  <c r="BG874"/>
  <c r="BF874"/>
  <c r="T874"/>
  <c r="R874"/>
  <c r="P874"/>
  <c r="BI854"/>
  <c r="BH854"/>
  <c r="BG854"/>
  <c r="BF854"/>
  <c r="T854"/>
  <c r="R854"/>
  <c r="P854"/>
  <c r="BI824"/>
  <c r="BH824"/>
  <c r="BG824"/>
  <c r="BF824"/>
  <c r="T824"/>
  <c r="R824"/>
  <c r="P824"/>
  <c r="BI821"/>
  <c r="BH821"/>
  <c r="BG821"/>
  <c r="BF821"/>
  <c r="T821"/>
  <c r="R821"/>
  <c r="P821"/>
  <c r="BI817"/>
  <c r="BH817"/>
  <c r="BG817"/>
  <c r="BF817"/>
  <c r="T817"/>
  <c r="R817"/>
  <c r="P817"/>
  <c r="BI811"/>
  <c r="BH811"/>
  <c r="BG811"/>
  <c r="BF811"/>
  <c r="T811"/>
  <c r="R811"/>
  <c r="P811"/>
  <c r="BI805"/>
  <c r="BH805"/>
  <c r="BG805"/>
  <c r="BF805"/>
  <c r="T805"/>
  <c r="R805"/>
  <c r="P805"/>
  <c r="BI800"/>
  <c r="BH800"/>
  <c r="BG800"/>
  <c r="BF800"/>
  <c r="T800"/>
  <c r="R800"/>
  <c r="P800"/>
  <c r="BI787"/>
  <c r="BH787"/>
  <c r="BG787"/>
  <c r="BF787"/>
  <c r="T787"/>
  <c r="R787"/>
  <c r="P787"/>
  <c r="BI737"/>
  <c r="BH737"/>
  <c r="BG737"/>
  <c r="BF737"/>
  <c r="T737"/>
  <c r="R737"/>
  <c r="P737"/>
  <c r="BI708"/>
  <c r="BH708"/>
  <c r="BG708"/>
  <c r="BF708"/>
  <c r="T708"/>
  <c r="R708"/>
  <c r="P708"/>
  <c r="BI702"/>
  <c r="BH702"/>
  <c r="BG702"/>
  <c r="BF702"/>
  <c r="T702"/>
  <c r="R702"/>
  <c r="P702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5"/>
  <c r="BH695"/>
  <c r="BG695"/>
  <c r="BF695"/>
  <c r="T695"/>
  <c r="R695"/>
  <c r="P695"/>
  <c r="BI690"/>
  <c r="BH690"/>
  <c r="BG690"/>
  <c r="BF690"/>
  <c r="T690"/>
  <c r="R690"/>
  <c r="P690"/>
  <c r="BI689"/>
  <c r="BH689"/>
  <c r="BG689"/>
  <c r="BF689"/>
  <c r="T689"/>
  <c r="R689"/>
  <c r="P689"/>
  <c r="BI684"/>
  <c r="BH684"/>
  <c r="BG684"/>
  <c r="BF684"/>
  <c r="T684"/>
  <c r="R684"/>
  <c r="P684"/>
  <c r="BI680"/>
  <c r="BH680"/>
  <c r="BG680"/>
  <c r="BF680"/>
  <c r="T680"/>
  <c r="R680"/>
  <c r="P680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1"/>
  <c r="BH671"/>
  <c r="BG671"/>
  <c r="BF671"/>
  <c r="T671"/>
  <c r="R671"/>
  <c r="P671"/>
  <c r="BI670"/>
  <c r="BH670"/>
  <c r="BG670"/>
  <c r="BF670"/>
  <c r="T670"/>
  <c r="R670"/>
  <c r="P670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1"/>
  <c r="BH661"/>
  <c r="BG661"/>
  <c r="BF661"/>
  <c r="T661"/>
  <c r="R661"/>
  <c r="P661"/>
  <c r="BI657"/>
  <c r="BH657"/>
  <c r="BG657"/>
  <c r="BF657"/>
  <c r="T657"/>
  <c r="R657"/>
  <c r="P657"/>
  <c r="BI656"/>
  <c r="BH656"/>
  <c r="BG656"/>
  <c r="BF656"/>
  <c r="T656"/>
  <c r="R656"/>
  <c r="P656"/>
  <c r="BI653"/>
  <c r="BH653"/>
  <c r="BG653"/>
  <c r="BF653"/>
  <c r="T653"/>
  <c r="R653"/>
  <c r="P653"/>
  <c r="BI652"/>
  <c r="BH652"/>
  <c r="BG652"/>
  <c r="BF652"/>
  <c r="T652"/>
  <c r="R652"/>
  <c r="P652"/>
  <c r="BI646"/>
  <c r="BH646"/>
  <c r="BG646"/>
  <c r="BF646"/>
  <c r="T646"/>
  <c r="R646"/>
  <c r="P646"/>
  <c r="BI641"/>
  <c r="BH641"/>
  <c r="BG641"/>
  <c r="BF641"/>
  <c r="T641"/>
  <c r="R641"/>
  <c r="P641"/>
  <c r="BI601"/>
  <c r="BH601"/>
  <c r="BG601"/>
  <c r="BF601"/>
  <c r="T601"/>
  <c r="R601"/>
  <c r="P601"/>
  <c r="BI563"/>
  <c r="BH563"/>
  <c r="BG563"/>
  <c r="BF563"/>
  <c r="T563"/>
  <c r="R563"/>
  <c r="P563"/>
  <c r="BI552"/>
  <c r="BH552"/>
  <c r="BG552"/>
  <c r="BF552"/>
  <c r="T552"/>
  <c r="R552"/>
  <c r="P552"/>
  <c r="BI545"/>
  <c r="BH545"/>
  <c r="BG545"/>
  <c r="BF545"/>
  <c r="T545"/>
  <c r="T544"/>
  <c r="R545"/>
  <c r="R544"/>
  <c r="P545"/>
  <c r="P544"/>
  <c r="BI523"/>
  <c r="BH523"/>
  <c r="BG523"/>
  <c r="BF523"/>
  <c r="T523"/>
  <c r="R523"/>
  <c r="P523"/>
  <c r="BI502"/>
  <c r="BH502"/>
  <c r="BG502"/>
  <c r="BF502"/>
  <c r="T502"/>
  <c r="R502"/>
  <c r="P502"/>
  <c r="BI478"/>
  <c r="BH478"/>
  <c r="BG478"/>
  <c r="BF478"/>
  <c r="T478"/>
  <c r="R478"/>
  <c r="P478"/>
  <c r="BI458"/>
  <c r="BH458"/>
  <c r="BG458"/>
  <c r="BF458"/>
  <c r="T458"/>
  <c r="R458"/>
  <c r="P458"/>
  <c r="BI453"/>
  <c r="BH453"/>
  <c r="BG453"/>
  <c r="BF453"/>
  <c r="T453"/>
  <c r="R453"/>
  <c r="P453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18"/>
  <c r="BH418"/>
  <c r="BG418"/>
  <c r="BF418"/>
  <c r="T418"/>
  <c r="R418"/>
  <c r="P418"/>
  <c r="BI403"/>
  <c r="BH403"/>
  <c r="BG403"/>
  <c r="BF403"/>
  <c r="T403"/>
  <c r="R403"/>
  <c r="P403"/>
  <c r="BI394"/>
  <c r="BH394"/>
  <c r="BG394"/>
  <c r="BF394"/>
  <c r="T394"/>
  <c r="R394"/>
  <c r="P394"/>
  <c r="BI385"/>
  <c r="BH385"/>
  <c r="BG385"/>
  <c r="BF385"/>
  <c r="T385"/>
  <c r="R385"/>
  <c r="P385"/>
  <c r="BI372"/>
  <c r="BH372"/>
  <c r="BG372"/>
  <c r="BF372"/>
  <c r="T372"/>
  <c r="R372"/>
  <c r="P372"/>
  <c r="BI359"/>
  <c r="BH359"/>
  <c r="BG359"/>
  <c r="BF359"/>
  <c r="T359"/>
  <c r="R359"/>
  <c r="P359"/>
  <c r="BI354"/>
  <c r="BH354"/>
  <c r="BG354"/>
  <c r="BF354"/>
  <c r="T354"/>
  <c r="R354"/>
  <c r="P354"/>
  <c r="BI347"/>
  <c r="BH347"/>
  <c r="BG347"/>
  <c r="BF347"/>
  <c r="T347"/>
  <c r="R347"/>
  <c r="P347"/>
  <c r="BI342"/>
  <c r="BH342"/>
  <c r="BG342"/>
  <c r="BF342"/>
  <c r="T342"/>
  <c r="R342"/>
  <c r="P342"/>
  <c r="BI335"/>
  <c r="BH335"/>
  <c r="BG335"/>
  <c r="BF335"/>
  <c r="T335"/>
  <c r="R335"/>
  <c r="P335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08"/>
  <c r="BH308"/>
  <c r="BG308"/>
  <c r="BF308"/>
  <c r="T308"/>
  <c r="R308"/>
  <c r="P308"/>
  <c r="BI299"/>
  <c r="BH299"/>
  <c r="BG299"/>
  <c r="BF299"/>
  <c r="T299"/>
  <c r="R299"/>
  <c r="P299"/>
  <c r="BI296"/>
  <c r="BH296"/>
  <c r="BG296"/>
  <c r="BF296"/>
  <c r="T296"/>
  <c r="R296"/>
  <c r="P296"/>
  <c r="BI290"/>
  <c r="BH290"/>
  <c r="BG290"/>
  <c r="BF290"/>
  <c r="T290"/>
  <c r="R290"/>
  <c r="P290"/>
  <c r="BI279"/>
  <c r="BH279"/>
  <c r="BG279"/>
  <c r="BF279"/>
  <c r="T279"/>
  <c r="R279"/>
  <c r="P279"/>
  <c r="BI259"/>
  <c r="BH259"/>
  <c r="BG259"/>
  <c r="BF259"/>
  <c r="T259"/>
  <c r="R259"/>
  <c r="P259"/>
  <c r="BI256"/>
  <c r="BH256"/>
  <c r="BG256"/>
  <c r="BF256"/>
  <c r="T256"/>
  <c r="R256"/>
  <c r="P256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0"/>
  <c r="BH210"/>
  <c r="BG210"/>
  <c r="BF210"/>
  <c r="T210"/>
  <c r="R210"/>
  <c r="P210"/>
  <c r="BI193"/>
  <c r="BH193"/>
  <c r="BG193"/>
  <c r="BF193"/>
  <c r="T193"/>
  <c r="R193"/>
  <c r="P193"/>
  <c r="BI150"/>
  <c r="BH150"/>
  <c r="BG150"/>
  <c r="BF150"/>
  <c r="T150"/>
  <c r="T149"/>
  <c r="R150"/>
  <c r="R149"/>
  <c r="P150"/>
  <c r="P149"/>
  <c r="F142"/>
  <c r="E140"/>
  <c r="F89"/>
  <c r="E87"/>
  <c r="J24"/>
  <c r="E24"/>
  <c r="J145"/>
  <c r="J23"/>
  <c r="J21"/>
  <c r="E21"/>
  <c r="J144"/>
  <c r="J20"/>
  <c r="J18"/>
  <c r="E18"/>
  <c r="F145"/>
  <c r="J17"/>
  <c r="J15"/>
  <c r="E15"/>
  <c r="F91"/>
  <c r="J14"/>
  <c r="J12"/>
  <c r="J142"/>
  <c r="E7"/>
  <c r="E85"/>
  <c i="1" r="L90"/>
  <c r="AM90"/>
  <c r="AM89"/>
  <c r="L89"/>
  <c r="AM87"/>
  <c r="L87"/>
  <c r="L85"/>
  <c r="L84"/>
  <c i="2" r="J1230"/>
  <c r="BK1195"/>
  <c r="J1190"/>
  <c r="J1180"/>
  <c r="BK1172"/>
  <c r="J1157"/>
  <c r="BK1103"/>
  <c r="BK1054"/>
  <c r="J1029"/>
  <c r="J990"/>
  <c r="J921"/>
  <c r="BK910"/>
  <c r="J854"/>
  <c r="BK737"/>
  <c r="BK699"/>
  <c r="BK677"/>
  <c r="J657"/>
  <c r="J545"/>
  <c r="J453"/>
  <c r="BK427"/>
  <c r="J342"/>
  <c r="J317"/>
  <c r="BK256"/>
  <c r="BK193"/>
  <c r="J1258"/>
  <c r="BK1253"/>
  <c r="J1227"/>
  <c r="J1195"/>
  <c r="J1187"/>
  <c r="BK1182"/>
  <c r="BK1165"/>
  <c r="J1162"/>
  <c r="J1143"/>
  <c r="BK1105"/>
  <c r="BK1083"/>
  <c r="BK1029"/>
  <c r="BK957"/>
  <c r="J932"/>
  <c r="BK917"/>
  <c r="J817"/>
  <c r="BK702"/>
  <c r="BK690"/>
  <c r="BK676"/>
  <c r="BK563"/>
  <c r="BK458"/>
  <c r="BK359"/>
  <c r="J256"/>
  <c r="BK230"/>
  <c r="J210"/>
  <c r="J1244"/>
  <c r="BK1222"/>
  <c r="BK1201"/>
  <c r="J1184"/>
  <c r="BK1173"/>
  <c r="BK1166"/>
  <c r="BK1123"/>
  <c r="J1058"/>
  <c r="J1026"/>
  <c r="J1011"/>
  <c r="J980"/>
  <c r="J910"/>
  <c r="BK821"/>
  <c r="BK684"/>
  <c r="BK666"/>
  <c r="J652"/>
  <c r="J502"/>
  <c r="BK434"/>
  <c r="J403"/>
  <c r="J359"/>
  <c r="J308"/>
  <c r="BK237"/>
  <c i="1" r="AS94"/>
  <c i="2" r="BK1185"/>
  <c r="J1173"/>
  <c r="J1166"/>
  <c r="BK1157"/>
  <c r="BK1138"/>
  <c r="BK1117"/>
  <c r="BK1090"/>
  <c r="BK1058"/>
  <c r="J1014"/>
  <c r="BK948"/>
  <c r="BK932"/>
  <c r="J919"/>
  <c r="J824"/>
  <c r="BK800"/>
  <c r="BK671"/>
  <c r="J664"/>
  <c r="J646"/>
  <c r="BK502"/>
  <c r="BK385"/>
  <c r="BK308"/>
  <c r="BK240"/>
  <c r="BK236"/>
  <c i="3" r="J259"/>
  <c r="J250"/>
  <c r="BK241"/>
  <c r="J237"/>
  <c r="J226"/>
  <c r="J215"/>
  <c r="J206"/>
  <c r="BK200"/>
  <c r="J196"/>
  <c r="BK182"/>
  <c r="J176"/>
  <c r="BK172"/>
  <c r="BK163"/>
  <c r="J159"/>
  <c r="J136"/>
  <c r="J264"/>
  <c r="J258"/>
  <c r="J241"/>
  <c r="J235"/>
  <c r="BK232"/>
  <c r="BK225"/>
  <c r="BK216"/>
  <c r="BK208"/>
  <c r="BK204"/>
  <c r="BK192"/>
  <c r="J183"/>
  <c r="J172"/>
  <c r="J160"/>
  <c r="J146"/>
  <c r="BK141"/>
  <c r="BK267"/>
  <c r="BK256"/>
  <c r="J246"/>
  <c r="J236"/>
  <c r="BK228"/>
  <c r="BK222"/>
  <c r="BK218"/>
  <c r="J211"/>
  <c r="BK194"/>
  <c r="J191"/>
  <c r="BK187"/>
  <c r="BK183"/>
  <c r="J177"/>
  <c r="BK169"/>
  <c r="J163"/>
  <c r="BK155"/>
  <c r="BK148"/>
  <c r="J137"/>
  <c r="BK250"/>
  <c r="BK244"/>
  <c r="BK235"/>
  <c r="BK223"/>
  <c r="J217"/>
  <c r="J209"/>
  <c r="BK201"/>
  <c r="BK196"/>
  <c r="J186"/>
  <c r="BK173"/>
  <c r="BK167"/>
  <c r="BK157"/>
  <c r="BK152"/>
  <c r="J145"/>
  <c i="4" r="J303"/>
  <c r="BK300"/>
  <c r="BK288"/>
  <c r="J279"/>
  <c r="J270"/>
  <c r="BK262"/>
  <c r="BK249"/>
  <c r="J238"/>
  <c r="J231"/>
  <c r="BK217"/>
  <c r="BK210"/>
  <c r="J197"/>
  <c r="J181"/>
  <c r="J172"/>
  <c r="BK160"/>
  <c r="J146"/>
  <c r="J138"/>
  <c r="BK314"/>
  <c r="J304"/>
  <c r="J300"/>
  <c r="BK295"/>
  <c r="J286"/>
  <c r="J283"/>
  <c r="BK272"/>
  <c r="J267"/>
  <c r="J262"/>
  <c r="J247"/>
  <c r="BK240"/>
  <c r="J234"/>
  <c r="BK227"/>
  <c r="BK219"/>
  <c r="BK212"/>
  <c r="BK201"/>
  <c r="BK185"/>
  <c r="BK167"/>
  <c r="BK161"/>
  <c r="J142"/>
  <c r="BK138"/>
  <c r="BK308"/>
  <c r="J295"/>
  <c r="BK275"/>
  <c r="BK269"/>
  <c r="J251"/>
  <c r="BK245"/>
  <c r="BK238"/>
  <c r="BK233"/>
  <c r="J225"/>
  <c r="BK221"/>
  <c r="BK211"/>
  <c r="J204"/>
  <c r="BK180"/>
  <c r="BK153"/>
  <c r="BK137"/>
  <c r="J315"/>
  <c r="BK304"/>
  <c r="BK289"/>
  <c r="BK279"/>
  <c r="J272"/>
  <c r="BK259"/>
  <c r="BK255"/>
  <c r="J245"/>
  <c r="J229"/>
  <c r="J222"/>
  <c r="J217"/>
  <c r="BK213"/>
  <c r="BK189"/>
  <c r="BK181"/>
  <c r="J169"/>
  <c r="BK165"/>
  <c r="BK158"/>
  <c r="BK149"/>
  <c i="5" r="BK173"/>
  <c r="BK160"/>
  <c r="J150"/>
  <c r="J141"/>
  <c r="BK135"/>
  <c r="J126"/>
  <c r="BK170"/>
  <c r="J165"/>
  <c r="BK158"/>
  <c r="BK147"/>
  <c r="J144"/>
  <c r="BK134"/>
  <c r="BK168"/>
  <c r="J166"/>
  <c r="BK165"/>
  <c r="BK159"/>
  <c r="BK156"/>
  <c r="J153"/>
  <c r="J151"/>
  <c r="BK150"/>
  <c r="BK146"/>
  <c r="J140"/>
  <c r="J138"/>
  <c r="BK137"/>
  <c r="J136"/>
  <c r="J135"/>
  <c r="J134"/>
  <c r="BK133"/>
  <c r="BK131"/>
  <c r="J128"/>
  <c r="J127"/>
  <c r="BK126"/>
  <c r="J176"/>
  <c r="J174"/>
  <c r="J168"/>
  <c r="BK164"/>
  <c r="J158"/>
  <c r="BK148"/>
  <c r="J143"/>
  <c r="BK129"/>
  <c i="6" r="J146"/>
  <c r="J141"/>
  <c r="BK138"/>
  <c r="BK130"/>
  <c r="BK143"/>
  <c r="BK133"/>
  <c r="BK126"/>
  <c r="BK149"/>
  <c r="J145"/>
  <c r="BK135"/>
  <c r="J152"/>
  <c r="BK137"/>
  <c r="BK129"/>
  <c r="BK124"/>
  <c i="7" r="BK401"/>
  <c r="J384"/>
  <c r="J375"/>
  <c r="J364"/>
  <c r="J351"/>
  <c r="BK343"/>
  <c r="J338"/>
  <c r="BK329"/>
  <c r="BK325"/>
  <c r="BK319"/>
  <c r="BK313"/>
  <c r="J305"/>
  <c r="J299"/>
  <c r="J291"/>
  <c r="BK278"/>
  <c r="J263"/>
  <c r="J257"/>
  <c r="BK243"/>
  <c r="J200"/>
  <c r="J392"/>
  <c r="BK388"/>
  <c r="BK381"/>
  <c r="BK370"/>
  <c r="BK364"/>
  <c r="J360"/>
  <c r="J356"/>
  <c r="BK350"/>
  <c r="J337"/>
  <c r="J323"/>
  <c r="J313"/>
  <c r="BK310"/>
  <c r="J304"/>
  <c r="J284"/>
  <c r="BK240"/>
  <c r="J212"/>
  <c r="BK168"/>
  <c r="J406"/>
  <c r="J401"/>
  <c r="BK393"/>
  <c r="J381"/>
  <c r="BK369"/>
  <c r="BK357"/>
  <c r="BK349"/>
  <c r="BK335"/>
  <c r="J330"/>
  <c r="BK321"/>
  <c r="J312"/>
  <c r="J297"/>
  <c r="BK286"/>
  <c r="BK232"/>
  <c r="J168"/>
  <c r="BK397"/>
  <c r="BK392"/>
  <c r="BK385"/>
  <c r="BK379"/>
  <c r="J376"/>
  <c r="J373"/>
  <c r="BK366"/>
  <c r="J359"/>
  <c r="J352"/>
  <c r="J345"/>
  <c r="J335"/>
  <c r="J327"/>
  <c r="BK318"/>
  <c r="J307"/>
  <c r="J301"/>
  <c r="BK297"/>
  <c r="J286"/>
  <c r="J275"/>
  <c r="BK251"/>
  <c r="BK222"/>
  <c r="J176"/>
  <c i="8" r="BK187"/>
  <c r="BK178"/>
  <c r="BK172"/>
  <c r="J168"/>
  <c r="J162"/>
  <c r="J149"/>
  <c r="BK137"/>
  <c r="BK132"/>
  <c r="BK182"/>
  <c r="J166"/>
  <c r="J158"/>
  <c r="BK140"/>
  <c r="BK192"/>
  <c r="BK183"/>
  <c r="J177"/>
  <c r="J172"/>
  <c r="BK166"/>
  <c r="BK158"/>
  <c r="BK146"/>
  <c r="BK134"/>
  <c r="J192"/>
  <c r="J175"/>
  <c r="J161"/>
  <c r="J155"/>
  <c r="BK150"/>
  <c r="J145"/>
  <c i="2" r="J1222"/>
  <c r="J1198"/>
  <c r="J1193"/>
  <c r="J1183"/>
  <c r="J1178"/>
  <c r="J1160"/>
  <c r="J1105"/>
  <c r="J1062"/>
  <c r="J1032"/>
  <c r="BK1007"/>
  <c r="BK943"/>
  <c r="BK905"/>
  <c r="BK805"/>
  <c r="J702"/>
  <c r="J690"/>
  <c r="J676"/>
  <c r="J661"/>
  <c r="J552"/>
  <c r="BK438"/>
  <c r="J385"/>
  <c r="BK335"/>
  <c r="J279"/>
  <c r="J240"/>
  <c r="J1264"/>
  <c r="J1250"/>
  <c r="BK1244"/>
  <c r="J1235"/>
  <c r="BK1217"/>
  <c r="J1200"/>
  <c r="BK1198"/>
  <c r="J1188"/>
  <c r="J1186"/>
  <c r="BK1180"/>
  <c r="J1164"/>
  <c r="BK1160"/>
  <c r="J1138"/>
  <c r="J1102"/>
  <c r="J1071"/>
  <c r="BK1014"/>
  <c r="J964"/>
  <c r="BK942"/>
  <c r="BK920"/>
  <c r="BK854"/>
  <c r="J737"/>
  <c r="BK698"/>
  <c r="BK680"/>
  <c r="J671"/>
  <c r="BK552"/>
  <c r="J442"/>
  <c r="BK354"/>
  <c r="J238"/>
  <c r="BK229"/>
  <c r="J193"/>
  <c r="BK1235"/>
  <c r="BK1205"/>
  <c r="J1192"/>
  <c r="BK1176"/>
  <c r="BK1168"/>
  <c r="BK1162"/>
  <c r="J1090"/>
  <c r="BK1041"/>
  <c r="BK1018"/>
  <c r="BK990"/>
  <c r="J944"/>
  <c r="BK893"/>
  <c r="J811"/>
  <c r="J680"/>
  <c r="J656"/>
  <c r="J601"/>
  <c r="J478"/>
  <c r="BK430"/>
  <c r="J372"/>
  <c r="BK317"/>
  <c r="J259"/>
  <c r="J222"/>
  <c r="J1207"/>
  <c r="J1203"/>
  <c r="BK1193"/>
  <c r="BK1190"/>
  <c r="J1189"/>
  <c r="J1182"/>
  <c r="J1172"/>
  <c r="J1165"/>
  <c r="J1153"/>
  <c r="BK1132"/>
  <c r="BK1111"/>
  <c r="J1074"/>
  <c r="BK1026"/>
  <c r="BK983"/>
  <c r="J942"/>
  <c r="J920"/>
  <c r="BK884"/>
  <c r="J805"/>
  <c r="J677"/>
  <c r="BK665"/>
  <c r="BK652"/>
  <c r="BK601"/>
  <c r="J427"/>
  <c r="BK372"/>
  <c r="BK299"/>
  <c r="J237"/>
  <c i="3" r="J267"/>
  <c r="J256"/>
  <c r="BK246"/>
  <c r="BK239"/>
  <c r="BK229"/>
  <c r="J222"/>
  <c r="J207"/>
  <c r="J201"/>
  <c r="BK197"/>
  <c r="J193"/>
  <c r="BK181"/>
  <c r="J168"/>
  <c r="J161"/>
  <c r="BK139"/>
  <c r="BK269"/>
  <c r="J260"/>
  <c r="BK248"/>
  <c r="J239"/>
  <c r="BK233"/>
  <c r="J230"/>
  <c r="J218"/>
  <c r="BK214"/>
  <c r="J205"/>
  <c r="BK195"/>
  <c r="J188"/>
  <c r="J174"/>
  <c r="BK166"/>
  <c r="BK149"/>
  <c r="J139"/>
  <c r="BK261"/>
  <c r="BK249"/>
  <c r="BK243"/>
  <c r="BK230"/>
  <c r="BK226"/>
  <c r="J221"/>
  <c r="J216"/>
  <c r="BK210"/>
  <c r="J190"/>
  <c r="BK186"/>
  <c r="J181"/>
  <c r="BK175"/>
  <c r="J167"/>
  <c r="BK160"/>
  <c r="BK153"/>
  <c r="J141"/>
  <c r="BK264"/>
  <c r="J245"/>
  <c r="BK238"/>
  <c r="J227"/>
  <c r="J219"/>
  <c r="J210"/>
  <c r="J202"/>
  <c r="J197"/>
  <c r="J187"/>
  <c r="BK177"/>
  <c r="J170"/>
  <c r="BK165"/>
  <c r="J155"/>
  <c r="J148"/>
  <c i="4" r="J312"/>
  <c r="BK292"/>
  <c r="BK286"/>
  <c r="BK278"/>
  <c r="J265"/>
  <c r="BK256"/>
  <c r="BK239"/>
  <c r="J233"/>
  <c r="J223"/>
  <c r="J212"/>
  <c r="J201"/>
  <c r="J184"/>
  <c r="J176"/>
  <c r="J165"/>
  <c r="BK159"/>
  <c r="J145"/>
  <c r="BK136"/>
  <c r="J308"/>
  <c r="BK302"/>
  <c r="BK299"/>
  <c r="J292"/>
  <c r="BK285"/>
  <c r="J276"/>
  <c r="BK268"/>
  <c r="BK261"/>
  <c r="BK254"/>
  <c r="J244"/>
  <c r="J239"/>
  <c r="BK228"/>
  <c r="J221"/>
  <c r="J211"/>
  <c r="J200"/>
  <c r="BK193"/>
  <c r="BK169"/>
  <c r="BK163"/>
  <c r="BK154"/>
  <c r="J141"/>
  <c r="BK130"/>
  <c r="J291"/>
  <c r="BK270"/>
  <c r="BK264"/>
  <c r="BK250"/>
  <c r="BK244"/>
  <c r="J236"/>
  <c r="BK229"/>
  <c r="BK223"/>
  <c r="J216"/>
  <c r="BK207"/>
  <c r="BK188"/>
  <c r="J160"/>
  <c r="BK145"/>
  <c r="J136"/>
  <c r="BK309"/>
  <c r="BK296"/>
  <c r="J285"/>
  <c r="BK273"/>
  <c r="J260"/>
  <c r="J258"/>
  <c r="J254"/>
  <c r="BK235"/>
  <c r="BK224"/>
  <c r="J219"/>
  <c r="BK209"/>
  <c r="J185"/>
  <c r="BK168"/>
  <c r="BK164"/>
  <c r="J157"/>
  <c r="J137"/>
  <c i="5" r="BK171"/>
  <c r="J163"/>
  <c r="BK153"/>
  <c r="J142"/>
  <c r="BK136"/>
  <c r="J129"/>
  <c r="J173"/>
  <c r="J164"/>
  <c r="J157"/>
  <c r="BK151"/>
  <c r="BK143"/>
  <c r="J131"/>
  <c r="BK169"/>
  <c r="J159"/>
  <c r="BK155"/>
  <c r="BK144"/>
  <c r="BK140"/>
  <c i="6" r="BK148"/>
  <c r="BK144"/>
  <c r="BK139"/>
  <c r="BK132"/>
  <c r="BK152"/>
  <c r="J140"/>
  <c r="J129"/>
  <c r="J150"/>
  <c r="BK146"/>
  <c r="J136"/>
  <c r="J128"/>
  <c r="J144"/>
  <c r="J134"/>
  <c r="J127"/>
  <c i="7" r="BK404"/>
  <c r="BK395"/>
  <c r="J379"/>
  <c r="J369"/>
  <c r="J362"/>
  <c r="BK347"/>
  <c r="BK341"/>
  <c r="J334"/>
  <c r="BK327"/>
  <c r="J321"/>
  <c r="J309"/>
  <c r="BK302"/>
  <c r="J295"/>
  <c r="BK292"/>
  <c r="J283"/>
  <c r="J269"/>
  <c r="J254"/>
  <c r="J209"/>
  <c r="J138"/>
  <c r="BK389"/>
  <c r="J382"/>
  <c r="J377"/>
  <c r="BK367"/>
  <c r="BK361"/>
  <c r="J357"/>
  <c r="J353"/>
  <c r="BK339"/>
  <c r="BK324"/>
  <c r="J316"/>
  <c r="J308"/>
  <c r="J303"/>
  <c r="BK288"/>
  <c r="J232"/>
  <c r="BK209"/>
  <c r="BK165"/>
  <c r="J404"/>
  <c r="BK399"/>
  <c r="J390"/>
  <c r="J374"/>
  <c r="J368"/>
  <c r="BK355"/>
  <c r="BK345"/>
  <c r="BK333"/>
  <c r="BK328"/>
  <c r="J320"/>
  <c r="J310"/>
  <c r="J293"/>
  <c r="J260"/>
  <c r="BK225"/>
  <c r="J165"/>
  <c r="J395"/>
  <c r="J386"/>
  <c r="BK382"/>
  <c r="BK375"/>
  <c r="BK371"/>
  <c r="BK362"/>
  <c r="BK356"/>
  <c r="BK351"/>
  <c r="BK342"/>
  <c r="J333"/>
  <c r="J319"/>
  <c r="BK308"/>
  <c r="BK304"/>
  <c r="BK299"/>
  <c r="BK291"/>
  <c r="J282"/>
  <c r="BK263"/>
  <c r="J243"/>
  <c r="BK200"/>
  <c i="8" r="BK195"/>
  <c r="BK179"/>
  <c r="J173"/>
  <c r="BK169"/>
  <c r="BK160"/>
  <c r="J153"/>
  <c r="J140"/>
  <c r="J133"/>
  <c r="J183"/>
  <c r="J179"/>
  <c r="BK161"/>
  <c r="BK148"/>
  <c r="BK135"/>
  <c r="J189"/>
  <c r="J182"/>
  <c r="BK175"/>
  <c r="BK171"/>
  <c r="J163"/>
  <c r="J152"/>
  <c r="J144"/>
  <c r="J197"/>
  <c r="BK177"/>
  <c r="BK170"/>
  <c r="BK157"/>
  <c r="J151"/>
  <c r="BK147"/>
  <c r="J137"/>
  <c i="2" r="BK1250"/>
  <c r="BK1203"/>
  <c r="BK1194"/>
  <c r="BK1189"/>
  <c r="BK1179"/>
  <c r="BK1169"/>
  <c r="BK1148"/>
  <c r="J1084"/>
  <c r="J1048"/>
  <c r="J999"/>
  <c r="BK964"/>
  <c r="J913"/>
  <c r="BK824"/>
  <c r="BK708"/>
  <c r="J700"/>
  <c r="BK689"/>
  <c r="BK670"/>
  <c r="BK656"/>
  <c r="J458"/>
  <c r="J434"/>
  <c r="J354"/>
  <c r="J329"/>
  <c r="J296"/>
  <c r="J229"/>
  <c r="BK1264"/>
  <c r="BK1254"/>
  <c r="J1253"/>
  <c r="BK1249"/>
  <c r="BK1240"/>
  <c r="J1233"/>
  <c r="J1204"/>
  <c r="BK1199"/>
  <c r="J1194"/>
  <c r="BK1184"/>
  <c r="BK1175"/>
  <c r="J1170"/>
  <c r="BK1163"/>
  <c r="BK1153"/>
  <c r="J1111"/>
  <c r="J1096"/>
  <c r="BK1048"/>
  <c r="J1007"/>
  <c r="J948"/>
  <c r="BK919"/>
  <c r="BK874"/>
  <c r="BK787"/>
  <c r="J699"/>
  <c r="J684"/>
  <c r="J675"/>
  <c r="BK545"/>
  <c r="J438"/>
  <c r="J323"/>
  <c r="J236"/>
  <c r="J225"/>
  <c r="J150"/>
  <c r="BK1227"/>
  <c r="J1202"/>
  <c r="J1197"/>
  <c r="BK1178"/>
  <c r="BK1170"/>
  <c r="J1163"/>
  <c r="J1117"/>
  <c r="J1054"/>
  <c r="BK1022"/>
  <c r="J983"/>
  <c r="BK945"/>
  <c r="J905"/>
  <c r="BK817"/>
  <c r="BK695"/>
  <c r="J665"/>
  <c r="BK641"/>
  <c r="BK523"/>
  <c r="J446"/>
  <c r="J394"/>
  <c r="J347"/>
  <c r="BK290"/>
  <c r="BK231"/>
  <c r="J1217"/>
  <c r="BK1204"/>
  <c r="BK1200"/>
  <c r="J1191"/>
  <c r="BK1188"/>
  <c r="J1176"/>
  <c r="BK1167"/>
  <c r="BK1158"/>
  <c r="BK1143"/>
  <c r="J1123"/>
  <c r="BK1096"/>
  <c r="BK1071"/>
  <c r="J1037"/>
  <c r="BK995"/>
  <c r="J943"/>
  <c r="BK921"/>
  <c r="J893"/>
  <c r="J821"/>
  <c r="J689"/>
  <c r="J666"/>
  <c r="BK657"/>
  <c r="BK446"/>
  <c r="J418"/>
  <c r="BK342"/>
  <c r="BK296"/>
  <c r="BK238"/>
  <c r="BK150"/>
  <c i="3" r="BK257"/>
  <c r="J247"/>
  <c r="J240"/>
  <c r="J233"/>
  <c r="J223"/>
  <c r="J208"/>
  <c r="BK203"/>
  <c r="J198"/>
  <c r="BK185"/>
  <c r="J175"/>
  <c r="J165"/>
  <c r="J162"/>
  <c r="J153"/>
  <c r="BK137"/>
  <c r="J261"/>
  <c r="BK254"/>
  <c r="BK240"/>
  <c r="BK234"/>
  <c r="J228"/>
  <c r="BK217"/>
  <c r="BK213"/>
  <c r="BK207"/>
  <c r="BK202"/>
  <c r="J189"/>
  <c r="J180"/>
  <c r="BK170"/>
  <c r="J154"/>
  <c r="BK145"/>
  <c r="BK136"/>
  <c r="BK265"/>
  <c r="J254"/>
  <c r="BK245"/>
  <c r="J234"/>
  <c r="BK227"/>
  <c r="BK220"/>
  <c r="J214"/>
  <c r="J200"/>
  <c r="J192"/>
  <c r="BK188"/>
  <c r="J184"/>
  <c r="J178"/>
  <c r="BK171"/>
  <c r="J164"/>
  <c r="J157"/>
  <c r="J152"/>
  <c r="BK143"/>
  <c r="BK260"/>
  <c r="J243"/>
  <c r="J232"/>
  <c r="BK221"/>
  <c r="BK211"/>
  <c r="BK206"/>
  <c r="J199"/>
  <c r="BK191"/>
  <c r="J182"/>
  <c r="J166"/>
  <c r="J158"/>
  <c r="BK151"/>
  <c r="BK138"/>
  <c i="4" r="BK310"/>
  <c r="J299"/>
  <c r="BK287"/>
  <c r="BK271"/>
  <c r="J263"/>
  <c r="J259"/>
  <c r="BK247"/>
  <c r="BK232"/>
  <c r="BK218"/>
  <c r="J214"/>
  <c r="J207"/>
  <c r="BK192"/>
  <c r="J177"/>
  <c r="J162"/>
  <c r="J158"/>
  <c r="BK142"/>
  <c r="J130"/>
  <c r="J309"/>
  <c r="BK303"/>
  <c r="BK297"/>
  <c r="BK291"/>
  <c r="BK284"/>
  <c r="BK277"/>
  <c r="J269"/>
  <c r="BK263"/>
  <c r="J255"/>
  <c r="BK246"/>
  <c r="BK236"/>
  <c r="J232"/>
  <c r="J226"/>
  <c r="BK214"/>
  <c r="BK208"/>
  <c r="BK197"/>
  <c r="BK176"/>
  <c r="BK166"/>
  <c r="BK150"/>
  <c r="J132"/>
  <c r="J310"/>
  <c r="J301"/>
  <c r="BK276"/>
  <c r="J268"/>
  <c r="J261"/>
  <c r="J249"/>
  <c r="BK241"/>
  <c r="BK234"/>
  <c r="J224"/>
  <c r="BK220"/>
  <c r="J210"/>
  <c r="J196"/>
  <c r="BK177"/>
  <c r="J149"/>
  <c r="BK315"/>
  <c r="J297"/>
  <c r="J288"/>
  <c r="J282"/>
  <c r="J278"/>
  <c r="J266"/>
  <c r="J256"/>
  <c r="BK251"/>
  <c r="J240"/>
  <c r="J228"/>
  <c r="J218"/>
  <c r="BK200"/>
  <c r="J188"/>
  <c r="J173"/>
  <c r="J167"/>
  <c r="J163"/>
  <c r="J154"/>
  <c r="J133"/>
  <c i="5" r="J170"/>
  <c r="J155"/>
  <c r="J148"/>
  <c r="BK138"/>
  <c r="BK127"/>
  <c r="J171"/>
  <c r="BK166"/>
  <c r="J162"/>
  <c r="J154"/>
  <c r="J146"/>
  <c r="J130"/>
  <c r="BK172"/>
  <c r="J160"/>
  <c r="BK152"/>
  <c r="BK142"/>
  <c r="J133"/>
  <c i="6" r="J149"/>
  <c r="BK145"/>
  <c r="BK140"/>
  <c r="J135"/>
  <c r="J148"/>
  <c r="BK141"/>
  <c r="J132"/>
  <c r="J124"/>
  <c r="J147"/>
  <c r="J138"/>
  <c r="BK131"/>
  <c r="BK150"/>
  <c r="J133"/>
  <c r="BK128"/>
  <c i="7" r="BK406"/>
  <c r="J397"/>
  <c r="BK380"/>
  <c r="BK372"/>
  <c r="J363"/>
  <c r="J346"/>
  <c r="BK340"/>
  <c r="BK337"/>
  <c r="J328"/>
  <c r="J322"/>
  <c r="BK316"/>
  <c r="J306"/>
  <c r="J300"/>
  <c r="BK294"/>
  <c r="J288"/>
  <c r="BK275"/>
  <c r="BK260"/>
  <c r="J245"/>
  <c r="J206"/>
  <c r="BK162"/>
  <c r="BK390"/>
  <c r="J383"/>
  <c r="BK376"/>
  <c r="BK365"/>
  <c r="J358"/>
  <c r="BK354"/>
  <c r="J347"/>
  <c r="BK330"/>
  <c r="BK322"/>
  <c r="BK312"/>
  <c r="BK307"/>
  <c r="J302"/>
  <c r="J251"/>
  <c r="J225"/>
  <c r="BK174"/>
  <c r="J162"/>
  <c r="J402"/>
  <c r="J394"/>
  <c r="J387"/>
  <c r="BK373"/>
  <c r="J365"/>
  <c r="BK352"/>
  <c r="J341"/>
  <c r="BK331"/>
  <c r="J325"/>
  <c r="J317"/>
  <c r="BK309"/>
  <c r="J292"/>
  <c r="BK254"/>
  <c r="BK212"/>
  <c r="J403"/>
  <c r="BK394"/>
  <c r="J389"/>
  <c r="BK384"/>
  <c r="J378"/>
  <c r="BK374"/>
  <c r="J367"/>
  <c r="J361"/>
  <c r="J354"/>
  <c r="J350"/>
  <c r="J339"/>
  <c r="BK332"/>
  <c r="BK323"/>
  <c r="J315"/>
  <c r="BK303"/>
  <c r="J298"/>
  <c r="J294"/>
  <c r="J278"/>
  <c r="J266"/>
  <c r="BK245"/>
  <c r="BK206"/>
  <c i="8" r="J194"/>
  <c r="J181"/>
  <c r="J174"/>
  <c r="J170"/>
  <c r="BK163"/>
  <c r="J157"/>
  <c r="J143"/>
  <c r="J134"/>
  <c r="J195"/>
  <c r="BK180"/>
  <c r="BK164"/>
  <c r="BK151"/>
  <c r="J139"/>
  <c r="J187"/>
  <c r="J180"/>
  <c r="BK174"/>
  <c r="J169"/>
  <c r="J159"/>
  <c r="J150"/>
  <c r="BK139"/>
  <c r="BK194"/>
  <c r="BK176"/>
  <c r="BK162"/>
  <c r="J156"/>
  <c r="BK152"/>
  <c r="J148"/>
  <c r="BK143"/>
  <c i="9" r="BK122"/>
  <c r="J124"/>
  <c i="2" r="J1249"/>
  <c r="J1201"/>
  <c r="BK1191"/>
  <c r="BK1187"/>
  <c r="BK1177"/>
  <c r="J1158"/>
  <c r="BK1126"/>
  <c r="J1083"/>
  <c r="J1041"/>
  <c r="J1018"/>
  <c r="BK980"/>
  <c r="J917"/>
  <c r="J901"/>
  <c r="J787"/>
  <c r="J698"/>
  <c r="BK678"/>
  <c r="BK664"/>
  <c r="BK646"/>
  <c r="J523"/>
  <c r="BK442"/>
  <c r="BK347"/>
  <c r="BK323"/>
  <c r="BK259"/>
  <c r="BK210"/>
  <c r="BK1258"/>
  <c r="J1254"/>
  <c r="BK1230"/>
  <c r="BK1197"/>
  <c r="J1185"/>
  <c r="J1179"/>
  <c r="J1169"/>
  <c r="J1161"/>
  <c r="J1132"/>
  <c r="J1103"/>
  <c r="BK1074"/>
  <c r="J1022"/>
  <c r="BK999"/>
  <c r="J945"/>
  <c r="BK931"/>
  <c r="BK901"/>
  <c r="BK811"/>
  <c r="BK700"/>
  <c r="J695"/>
  <c r="J678"/>
  <c r="J653"/>
  <c r="BK478"/>
  <c r="BK403"/>
  <c r="J299"/>
  <c r="J231"/>
  <c r="BK222"/>
  <c r="BK1233"/>
  <c r="BK1207"/>
  <c r="J1199"/>
  <c r="BK1183"/>
  <c r="J1175"/>
  <c r="J1167"/>
  <c r="BK1161"/>
  <c r="BK1084"/>
  <c r="BK1037"/>
  <c r="J995"/>
  <c r="J957"/>
  <c r="BK913"/>
  <c r="J884"/>
  <c r="J800"/>
  <c r="BK675"/>
  <c r="BK653"/>
  <c r="J563"/>
  <c r="BK453"/>
  <c r="BK418"/>
  <c r="BK329"/>
  <c r="BK279"/>
  <c r="J230"/>
  <c r="J1240"/>
  <c r="J1205"/>
  <c r="BK1202"/>
  <c r="BK1192"/>
  <c r="BK1186"/>
  <c r="J1177"/>
  <c r="J1168"/>
  <c r="BK1164"/>
  <c r="J1148"/>
  <c r="J1126"/>
  <c r="BK1102"/>
  <c r="BK1062"/>
  <c r="BK1032"/>
  <c r="BK1011"/>
  <c r="BK944"/>
  <c r="J931"/>
  <c r="J874"/>
  <c r="J708"/>
  <c r="J670"/>
  <c r="BK661"/>
  <c r="J641"/>
  <c r="J430"/>
  <c r="BK394"/>
  <c r="J335"/>
  <c r="J290"/>
  <c r="BK225"/>
  <c i="3" r="BK258"/>
  <c r="J249"/>
  <c r="J242"/>
  <c r="J238"/>
  <c r="BK224"/>
  <c r="BK209"/>
  <c r="BK205"/>
  <c r="BK199"/>
  <c r="J195"/>
  <c r="BK180"/>
  <c r="J179"/>
  <c r="BK178"/>
  <c r="J173"/>
  <c r="BK164"/>
  <c r="BK158"/>
  <c r="J138"/>
  <c r="J269"/>
  <c r="BK259"/>
  <c r="J244"/>
  <c r="BK236"/>
  <c r="BK231"/>
  <c r="J224"/>
  <c r="BK215"/>
  <c r="J212"/>
  <c r="J203"/>
  <c r="J194"/>
  <c r="BK184"/>
  <c r="J171"/>
  <c r="BK159"/>
  <c r="J151"/>
  <c r="J143"/>
  <c r="J135"/>
  <c r="J257"/>
  <c r="BK247"/>
  <c r="BK237"/>
  <c r="J229"/>
  <c r="J225"/>
  <c r="BK219"/>
  <c r="BK212"/>
  <c r="BK193"/>
  <c r="BK189"/>
  <c r="J185"/>
  <c r="BK179"/>
  <c r="BK174"/>
  <c r="BK168"/>
  <c r="BK161"/>
  <c r="BK154"/>
  <c r="BK146"/>
  <c r="J265"/>
  <c r="J248"/>
  <c r="BK242"/>
  <c r="J231"/>
  <c r="J220"/>
  <c r="J213"/>
  <c r="J204"/>
  <c r="BK198"/>
  <c r="BK190"/>
  <c r="BK176"/>
  <c r="J169"/>
  <c r="BK162"/>
  <c r="J149"/>
  <c r="BK135"/>
  <c i="4" r="J302"/>
  <c r="J289"/>
  <c r="BK283"/>
  <c r="J275"/>
  <c r="J264"/>
  <c r="BK260"/>
  <c r="J248"/>
  <c r="J237"/>
  <c r="BK230"/>
  <c r="BK216"/>
  <c r="J208"/>
  <c r="J193"/>
  <c r="J180"/>
  <c r="BK173"/>
  <c r="J161"/>
  <c r="BK157"/>
  <c r="BK141"/>
  <c r="BK312"/>
  <c r="BK305"/>
  <c r="BK301"/>
  <c r="J296"/>
  <c r="BK290"/>
  <c r="BK282"/>
  <c r="J271"/>
  <c r="BK266"/>
  <c r="BK258"/>
  <c r="BK248"/>
  <c r="J241"/>
  <c r="J235"/>
  <c r="J230"/>
  <c r="BK225"/>
  <c r="J213"/>
  <c r="BK204"/>
  <c r="BK196"/>
  <c r="J168"/>
  <c r="BK162"/>
  <c r="J153"/>
  <c r="BK133"/>
  <c r="J305"/>
  <c r="J284"/>
  <c r="J273"/>
  <c r="BK267"/>
  <c r="J257"/>
  <c r="J246"/>
  <c r="BK237"/>
  <c r="BK226"/>
  <c r="BK222"/>
  <c r="J215"/>
  <c r="J209"/>
  <c r="J189"/>
  <c r="J164"/>
  <c r="BK146"/>
  <c r="BK132"/>
  <c r="J314"/>
  <c r="J290"/>
  <c r="J287"/>
  <c r="J277"/>
  <c r="BK265"/>
  <c r="BK257"/>
  <c r="J250"/>
  <c r="BK231"/>
  <c r="J227"/>
  <c r="J220"/>
  <c r="BK215"/>
  <c r="J192"/>
  <c r="BK184"/>
  <c r="BK172"/>
  <c r="J166"/>
  <c r="J159"/>
  <c r="J150"/>
  <c i="5" r="J172"/>
  <c r="J169"/>
  <c r="BK154"/>
  <c r="BK145"/>
  <c r="BK130"/>
  <c r="BK174"/>
  <c r="J167"/>
  <c r="BK163"/>
  <c r="J156"/>
  <c r="J152"/>
  <c r="J145"/>
  <c r="J137"/>
  <c r="BK176"/>
  <c r="BK167"/>
  <c r="BK162"/>
  <c r="BK157"/>
  <c r="J147"/>
  <c r="BK141"/>
  <c r="BK128"/>
  <c i="6" r="BK147"/>
  <c r="J143"/>
  <c r="J137"/>
  <c r="J126"/>
  <c r="BK142"/>
  <c r="BK136"/>
  <c r="J131"/>
  <c r="BK123"/>
  <c r="J139"/>
  <c r="BK134"/>
  <c r="BK127"/>
  <c r="J142"/>
  <c r="J130"/>
  <c r="J123"/>
  <c i="7" r="BK398"/>
  <c r="BK387"/>
  <c r="BK378"/>
  <c r="BK368"/>
  <c r="J349"/>
  <c r="J342"/>
  <c r="J332"/>
  <c r="BK326"/>
  <c r="BK320"/>
  <c r="BK315"/>
  <c r="BK301"/>
  <c r="BK298"/>
  <c r="BK293"/>
  <c r="BK282"/>
  <c r="BK266"/>
  <c r="BK248"/>
  <c r="J215"/>
  <c r="J171"/>
  <c r="J399"/>
  <c r="BK386"/>
  <c r="J380"/>
  <c r="J371"/>
  <c r="J366"/>
  <c r="BK359"/>
  <c r="J355"/>
  <c r="J340"/>
  <c r="J326"/>
  <c r="J318"/>
  <c r="J311"/>
  <c r="BK306"/>
  <c r="J296"/>
  <c r="BK257"/>
  <c r="J222"/>
  <c r="BK171"/>
  <c r="BK138"/>
  <c r="BK403"/>
  <c r="J398"/>
  <c r="J385"/>
  <c r="J370"/>
  <c r="BK358"/>
  <c r="J343"/>
  <c r="BK334"/>
  <c r="J329"/>
  <c r="J324"/>
  <c r="BK311"/>
  <c r="BK296"/>
  <c r="BK284"/>
  <c r="J240"/>
  <c r="BK176"/>
  <c r="BK402"/>
  <c r="J393"/>
  <c r="J388"/>
  <c r="BK383"/>
  <c r="BK377"/>
  <c r="J372"/>
  <c r="BK363"/>
  <c r="BK360"/>
  <c r="BK353"/>
  <c r="BK346"/>
  <c r="BK338"/>
  <c r="J331"/>
  <c r="BK317"/>
  <c r="BK305"/>
  <c r="BK300"/>
  <c r="BK295"/>
  <c r="BK283"/>
  <c r="BK269"/>
  <c r="J248"/>
  <c r="BK215"/>
  <c r="J174"/>
  <c i="8" r="BK189"/>
  <c r="J176"/>
  <c r="J171"/>
  <c r="J164"/>
  <c r="BK159"/>
  <c r="J146"/>
  <c r="J135"/>
  <c r="BK197"/>
  <c r="BK181"/>
  <c r="BK165"/>
  <c r="BK156"/>
  <c r="J147"/>
  <c r="BK133"/>
  <c r="J184"/>
  <c r="J178"/>
  <c r="BK173"/>
  <c r="BK168"/>
  <c r="BK155"/>
  <c r="BK145"/>
  <c r="J132"/>
  <c r="BK184"/>
  <c r="J165"/>
  <c r="J160"/>
  <c r="BK153"/>
  <c r="BK149"/>
  <c r="BK144"/>
  <c i="9" r="BK124"/>
  <c r="J122"/>
  <c i="2" l="1" r="BK192"/>
  <c r="J192"/>
  <c r="J98"/>
  <c r="P235"/>
  <c r="R239"/>
  <c r="P341"/>
  <c r="T551"/>
  <c r="R651"/>
  <c r="P701"/>
  <c r="T804"/>
  <c r="BK909"/>
  <c r="J909"/>
  <c r="J109"/>
  <c r="P916"/>
  <c r="P930"/>
  <c r="BK1036"/>
  <c r="J1036"/>
  <c r="J113"/>
  <c r="P1061"/>
  <c r="R1104"/>
  <c r="R1159"/>
  <c r="P1171"/>
  <c r="BK1174"/>
  <c r="J1174"/>
  <c r="J122"/>
  <c r="P1181"/>
  <c r="R1196"/>
  <c r="R1216"/>
  <c r="P1239"/>
  <c i="3" r="T134"/>
  <c r="R144"/>
  <c r="P150"/>
  <c r="P147"/>
  <c r="T156"/>
  <c r="P255"/>
  <c r="P251"/>
  <c r="P263"/>
  <c r="P262"/>
  <c i="4" r="R131"/>
  <c r="R128"/>
  <c r="P274"/>
  <c r="P281"/>
  <c r="P280"/>
  <c r="P298"/>
  <c r="BK307"/>
  <c r="J307"/>
  <c r="J105"/>
  <c r="T313"/>
  <c i="5" r="T125"/>
  <c r="T132"/>
  <c r="T139"/>
  <c r="R149"/>
  <c r="P161"/>
  <c i="6" r="BK122"/>
  <c r="J122"/>
  <c r="J98"/>
  <c r="R125"/>
  <c i="7" r="P137"/>
  <c r="T208"/>
  <c r="BK221"/>
  <c r="J221"/>
  <c r="J100"/>
  <c r="BK239"/>
  <c r="J239"/>
  <c r="J102"/>
  <c r="R250"/>
  <c r="P281"/>
  <c r="P290"/>
  <c r="R314"/>
  <c r="R336"/>
  <c r="P344"/>
  <c r="T348"/>
  <c r="T391"/>
  <c r="T396"/>
  <c r="T400"/>
  <c i="8" r="R131"/>
  <c r="T138"/>
  <c r="BK142"/>
  <c r="J142"/>
  <c r="J102"/>
  <c r="P193"/>
  <c r="P190"/>
  <c i="2" r="P192"/>
  <c r="BK235"/>
  <c r="J235"/>
  <c r="J99"/>
  <c r="T239"/>
  <c r="BK341"/>
  <c r="J341"/>
  <c r="J101"/>
  <c r="R551"/>
  <c r="T651"/>
  <c r="BK701"/>
  <c r="J701"/>
  <c r="J105"/>
  <c r="P804"/>
  <c r="T909"/>
  <c r="T900"/>
  <c r="T916"/>
  <c r="BK930"/>
  <c r="J930"/>
  <c r="J112"/>
  <c r="R1036"/>
  <c r="BK1061"/>
  <c r="J1061"/>
  <c r="J118"/>
  <c r="P1104"/>
  <c r="P1159"/>
  <c r="R1171"/>
  <c r="R1174"/>
  <c r="BK1181"/>
  <c r="J1181"/>
  <c r="J123"/>
  <c r="BK1196"/>
  <c r="J1196"/>
  <c r="J124"/>
  <c r="BK1216"/>
  <c r="J1216"/>
  <c r="J126"/>
  <c r="R1239"/>
  <c i="3" r="BK134"/>
  <c r="J134"/>
  <c r="J98"/>
  <c r="BK144"/>
  <c r="J144"/>
  <c r="J101"/>
  <c r="T150"/>
  <c r="T147"/>
  <c r="R156"/>
  <c r="BK255"/>
  <c r="J255"/>
  <c r="J108"/>
  <c r="BK263"/>
  <c r="J263"/>
  <c r="J110"/>
  <c i="4" r="T131"/>
  <c r="T128"/>
  <c r="T127"/>
  <c r="T274"/>
  <c r="T281"/>
  <c r="T280"/>
  <c r="T298"/>
  <c r="T307"/>
  <c r="T306"/>
  <c r="BK313"/>
  <c r="J313"/>
  <c r="J107"/>
  <c i="5" r="BK125"/>
  <c r="J125"/>
  <c r="J98"/>
  <c r="BK132"/>
  <c r="J132"/>
  <c r="J99"/>
  <c r="P139"/>
  <c r="BK149"/>
  <c r="J149"/>
  <c r="J101"/>
  <c r="R161"/>
  <c i="6" r="R122"/>
  <c r="R121"/>
  <c r="R120"/>
  <c r="BK125"/>
  <c r="J125"/>
  <c r="J99"/>
  <c i="7" r="BK137"/>
  <c r="J137"/>
  <c r="J98"/>
  <c r="R208"/>
  <c r="T221"/>
  <c r="R239"/>
  <c r="P250"/>
  <c r="R281"/>
  <c r="BK290"/>
  <c r="BK314"/>
  <c r="J314"/>
  <c r="J108"/>
  <c r="BK336"/>
  <c r="J336"/>
  <c r="J109"/>
  <c r="BK344"/>
  <c r="J344"/>
  <c r="J110"/>
  <c r="BK348"/>
  <c r="J348"/>
  <c r="J111"/>
  <c r="P391"/>
  <c r="BK396"/>
  <c r="J396"/>
  <c r="J113"/>
  <c r="BK400"/>
  <c r="J400"/>
  <c r="J114"/>
  <c i="8" r="P131"/>
  <c r="P138"/>
  <c r="P142"/>
  <c r="P141"/>
  <c r="T193"/>
  <c r="T190"/>
  <c i="2" r="R192"/>
  <c r="R235"/>
  <c r="P239"/>
  <c r="R341"/>
  <c r="P551"/>
  <c r="BK651"/>
  <c r="J651"/>
  <c r="J104"/>
  <c r="T701"/>
  <c r="BK804"/>
  <c r="J804"/>
  <c r="J106"/>
  <c r="P909"/>
  <c r="P900"/>
  <c r="T930"/>
  <c r="P1036"/>
  <c r="T1061"/>
  <c r="BK1104"/>
  <c r="J1104"/>
  <c r="J119"/>
  <c r="BK1159"/>
  <c r="J1159"/>
  <c r="J120"/>
  <c r="BK1171"/>
  <c r="J1171"/>
  <c r="J121"/>
  <c r="T1174"/>
  <c r="T1181"/>
  <c r="T1196"/>
  <c r="P1216"/>
  <c r="T1239"/>
  <c i="3" r="R134"/>
  <c r="R133"/>
  <c r="P144"/>
  <c r="BK150"/>
  <c r="J150"/>
  <c r="J103"/>
  <c r="BK156"/>
  <c r="J156"/>
  <c r="J104"/>
  <c r="R255"/>
  <c r="R251"/>
  <c r="R263"/>
  <c r="R262"/>
  <c i="4" r="P131"/>
  <c r="P128"/>
  <c r="P127"/>
  <c i="1" r="AU97"/>
  <c i="4" r="BK274"/>
  <c r="J274"/>
  <c r="J100"/>
  <c r="R281"/>
  <c r="R280"/>
  <c r="R298"/>
  <c r="R307"/>
  <c r="P313"/>
  <c i="5" r="R125"/>
  <c r="R132"/>
  <c r="R139"/>
  <c r="P149"/>
  <c r="BK161"/>
  <c r="J161"/>
  <c r="J102"/>
  <c i="6" r="T122"/>
  <c r="P125"/>
  <c i="7" r="T137"/>
  <c r="P208"/>
  <c r="R221"/>
  <c r="T239"/>
  <c r="BK250"/>
  <c r="J250"/>
  <c r="J103"/>
  <c r="BK281"/>
  <c r="J281"/>
  <c r="J104"/>
  <c r="R290"/>
  <c r="P314"/>
  <c r="P336"/>
  <c r="R344"/>
  <c r="P348"/>
  <c r="BK391"/>
  <c r="J391"/>
  <c r="J112"/>
  <c r="P396"/>
  <c r="P400"/>
  <c i="8" r="BK131"/>
  <c r="J131"/>
  <c r="J98"/>
  <c r="R138"/>
  <c r="R142"/>
  <c r="R141"/>
  <c r="BK193"/>
  <c r="J193"/>
  <c r="J108"/>
  <c i="2" r="T192"/>
  <c r="T148"/>
  <c r="T235"/>
  <c r="BK239"/>
  <c r="J239"/>
  <c r="J100"/>
  <c r="T341"/>
  <c r="BK551"/>
  <c r="J551"/>
  <c r="J103"/>
  <c r="P651"/>
  <c r="R701"/>
  <c r="R804"/>
  <c r="R909"/>
  <c r="R900"/>
  <c r="BK916"/>
  <c r="J916"/>
  <c r="J110"/>
  <c r="R930"/>
  <c r="T1036"/>
  <c r="R1061"/>
  <c r="T1104"/>
  <c r="T1159"/>
  <c r="T1171"/>
  <c r="P1174"/>
  <c r="R1181"/>
  <c r="P1196"/>
  <c r="T1216"/>
  <c r="BK1239"/>
  <c r="J1239"/>
  <c r="J128"/>
  <c i="3" r="P134"/>
  <c r="P133"/>
  <c r="T144"/>
  <c r="R150"/>
  <c r="R147"/>
  <c r="P156"/>
  <c r="T255"/>
  <c r="T251"/>
  <c r="T263"/>
  <c r="T262"/>
  <c i="4" r="BK131"/>
  <c r="J131"/>
  <c r="J99"/>
  <c r="R274"/>
  <c r="BK281"/>
  <c r="BK280"/>
  <c r="BK298"/>
  <c r="J298"/>
  <c r="J103"/>
  <c r="P307"/>
  <c r="P306"/>
  <c r="R313"/>
  <c i="5" r="P125"/>
  <c r="P132"/>
  <c r="BK139"/>
  <c r="J139"/>
  <c r="J100"/>
  <c r="T149"/>
  <c r="T161"/>
  <c i="6" r="P122"/>
  <c r="P121"/>
  <c r="P120"/>
  <c i="1" r="AU99"/>
  <c i="6" r="T125"/>
  <c i="7" r="R137"/>
  <c r="R136"/>
  <c r="BK208"/>
  <c r="J208"/>
  <c r="J99"/>
  <c r="P221"/>
  <c r="P239"/>
  <c r="T250"/>
  <c r="T281"/>
  <c r="T290"/>
  <c r="T289"/>
  <c r="T314"/>
  <c r="T336"/>
  <c r="T344"/>
  <c r="R348"/>
  <c r="R391"/>
  <c r="R396"/>
  <c r="R400"/>
  <c i="8" r="T131"/>
  <c r="T130"/>
  <c r="BK138"/>
  <c r="J138"/>
  <c r="J100"/>
  <c r="T142"/>
  <c r="T141"/>
  <c r="R193"/>
  <c r="R190"/>
  <c i="2" r="BK883"/>
  <c r="J883"/>
  <c r="J107"/>
  <c r="BK900"/>
  <c r="J900"/>
  <c r="J108"/>
  <c i="4" r="BK311"/>
  <c r="J311"/>
  <c r="J106"/>
  <c i="8" r="BK188"/>
  <c r="J188"/>
  <c r="J105"/>
  <c r="BK191"/>
  <c r="J191"/>
  <c r="J107"/>
  <c r="BK196"/>
  <c r="J196"/>
  <c r="J109"/>
  <c i="2" r="BK149"/>
  <c r="J149"/>
  <c r="J97"/>
  <c r="BK544"/>
  <c r="J544"/>
  <c r="J102"/>
  <c i="3" r="BK140"/>
  <c r="J140"/>
  <c r="J99"/>
  <c r="BK142"/>
  <c r="J142"/>
  <c r="J100"/>
  <c r="BK147"/>
  <c r="J147"/>
  <c r="J102"/>
  <c r="BK253"/>
  <c r="J253"/>
  <c r="J107"/>
  <c r="BK266"/>
  <c r="J266"/>
  <c r="J111"/>
  <c r="BK268"/>
  <c r="J268"/>
  <c r="J112"/>
  <c i="4" r="BK129"/>
  <c r="J129"/>
  <c r="J98"/>
  <c i="6" r="BK151"/>
  <c r="J151"/>
  <c r="J100"/>
  <c i="7" r="BK231"/>
  <c r="J231"/>
  <c r="J101"/>
  <c i="8" r="BK186"/>
  <c r="J186"/>
  <c r="J104"/>
  <c i="2" r="BK1047"/>
  <c r="J1047"/>
  <c r="J114"/>
  <c r="BK1053"/>
  <c r="J1053"/>
  <c r="J116"/>
  <c r="BK1057"/>
  <c r="J1057"/>
  <c r="J117"/>
  <c i="5" r="BK175"/>
  <c r="J175"/>
  <c r="J103"/>
  <c i="7" r="BK287"/>
  <c r="J287"/>
  <c r="J105"/>
  <c r="BK405"/>
  <c r="J405"/>
  <c r="J115"/>
  <c i="2" r="BK1206"/>
  <c r="J1206"/>
  <c r="J125"/>
  <c r="BK1234"/>
  <c r="J1234"/>
  <c r="J127"/>
  <c i="8" r="BK136"/>
  <c r="J136"/>
  <c r="J99"/>
  <c i="9" r="BK121"/>
  <c r="J121"/>
  <c r="J98"/>
  <c r="BK123"/>
  <c r="J123"/>
  <c r="J99"/>
  <c r="J89"/>
  <c r="J92"/>
  <c r="J115"/>
  <c r="F91"/>
  <c r="E109"/>
  <c r="BE122"/>
  <c r="BE124"/>
  <c r="F92"/>
  <c i="8" r="BE132"/>
  <c r="BE133"/>
  <c r="BE139"/>
  <c r="BE146"/>
  <c r="BE158"/>
  <c r="BE160"/>
  <c r="BE163"/>
  <c r="BE168"/>
  <c r="BE171"/>
  <c r="BE173"/>
  <c r="BE178"/>
  <c r="BE180"/>
  <c r="BE181"/>
  <c r="BE182"/>
  <c r="BE187"/>
  <c r="J89"/>
  <c r="E119"/>
  <c r="BE135"/>
  <c r="BE140"/>
  <c r="BE148"/>
  <c r="BE156"/>
  <c r="BE159"/>
  <c r="BE161"/>
  <c r="BE164"/>
  <c r="BE176"/>
  <c r="BE179"/>
  <c r="BE194"/>
  <c r="BE195"/>
  <c i="7" r="BK136"/>
  <c r="J290"/>
  <c r="J107"/>
  <c i="8" r="F126"/>
  <c r="BE137"/>
  <c r="BE143"/>
  <c r="BE145"/>
  <c r="BE149"/>
  <c r="BE152"/>
  <c r="BE153"/>
  <c r="BE157"/>
  <c r="BE162"/>
  <c r="BE166"/>
  <c r="BE169"/>
  <c r="BE170"/>
  <c r="BE172"/>
  <c r="BE174"/>
  <c r="BE175"/>
  <c r="BE177"/>
  <c r="BE184"/>
  <c r="BE189"/>
  <c r="BE192"/>
  <c r="BE134"/>
  <c r="BE144"/>
  <c r="BE147"/>
  <c r="BE150"/>
  <c r="BE151"/>
  <c r="BE155"/>
  <c r="BE165"/>
  <c r="BE183"/>
  <c r="BE197"/>
  <c i="7" r="E85"/>
  <c r="F132"/>
  <c r="BE138"/>
  <c r="BE162"/>
  <c r="BE165"/>
  <c r="BE168"/>
  <c r="BE209"/>
  <c r="BE225"/>
  <c r="BE254"/>
  <c r="BE257"/>
  <c r="BE288"/>
  <c r="BE292"/>
  <c r="BE309"/>
  <c r="BE311"/>
  <c r="BE312"/>
  <c r="BE319"/>
  <c r="BE321"/>
  <c r="BE324"/>
  <c r="BE325"/>
  <c r="BE328"/>
  <c r="BE335"/>
  <c r="BE339"/>
  <c r="BE342"/>
  <c r="BE345"/>
  <c r="BE347"/>
  <c r="BE364"/>
  <c r="BE367"/>
  <c r="BE369"/>
  <c r="BE376"/>
  <c r="BE380"/>
  <c r="BE389"/>
  <c r="BE398"/>
  <c r="J129"/>
  <c r="BE171"/>
  <c r="BE206"/>
  <c r="BE215"/>
  <c r="BE243"/>
  <c r="BE248"/>
  <c r="BE263"/>
  <c r="BE266"/>
  <c r="BE269"/>
  <c r="BE278"/>
  <c r="BE291"/>
  <c r="BE293"/>
  <c r="BE295"/>
  <c r="BE301"/>
  <c r="BE302"/>
  <c r="BE305"/>
  <c r="BE306"/>
  <c r="BE313"/>
  <c r="BE315"/>
  <c r="BE317"/>
  <c r="BE322"/>
  <c r="BE326"/>
  <c r="BE329"/>
  <c r="BE337"/>
  <c r="BE338"/>
  <c r="BE346"/>
  <c r="BE350"/>
  <c r="BE353"/>
  <c r="BE355"/>
  <c r="BE359"/>
  <c r="BE361"/>
  <c r="BE362"/>
  <c r="BE363"/>
  <c r="BE366"/>
  <c r="BE371"/>
  <c r="BE372"/>
  <c r="BE375"/>
  <c r="BE377"/>
  <c r="BE379"/>
  <c r="BE382"/>
  <c r="BE383"/>
  <c r="BE395"/>
  <c r="BE401"/>
  <c r="BE402"/>
  <c r="BE404"/>
  <c r="BE406"/>
  <c r="BE176"/>
  <c r="BE200"/>
  <c r="BE212"/>
  <c r="BE240"/>
  <c r="BE245"/>
  <c r="BE251"/>
  <c r="BE260"/>
  <c r="BE275"/>
  <c r="BE282"/>
  <c r="BE286"/>
  <c r="BE294"/>
  <c r="BE297"/>
  <c r="BE298"/>
  <c r="BE299"/>
  <c r="BE300"/>
  <c r="BE304"/>
  <c r="BE308"/>
  <c r="BE316"/>
  <c r="BE318"/>
  <c r="BE320"/>
  <c r="BE327"/>
  <c r="BE331"/>
  <c r="BE332"/>
  <c r="BE333"/>
  <c r="BE334"/>
  <c r="BE340"/>
  <c r="BE341"/>
  <c r="BE343"/>
  <c r="BE351"/>
  <c r="BE368"/>
  <c r="BE374"/>
  <c r="BE378"/>
  <c r="BE384"/>
  <c r="BE394"/>
  <c r="BE397"/>
  <c r="BE174"/>
  <c r="BE222"/>
  <c r="BE232"/>
  <c r="BE283"/>
  <c r="BE284"/>
  <c r="BE296"/>
  <c r="BE303"/>
  <c r="BE307"/>
  <c r="BE310"/>
  <c r="BE323"/>
  <c r="BE330"/>
  <c r="BE349"/>
  <c r="BE352"/>
  <c r="BE354"/>
  <c r="BE356"/>
  <c r="BE357"/>
  <c r="BE358"/>
  <c r="BE360"/>
  <c r="BE365"/>
  <c r="BE370"/>
  <c r="BE373"/>
  <c r="BE381"/>
  <c r="BE385"/>
  <c r="BE386"/>
  <c r="BE387"/>
  <c r="BE388"/>
  <c r="BE390"/>
  <c r="BE392"/>
  <c r="BE393"/>
  <c r="BE399"/>
  <c r="BE403"/>
  <c i="6" r="E85"/>
  <c r="F92"/>
  <c r="J116"/>
  <c r="BE126"/>
  <c r="BE131"/>
  <c r="BE139"/>
  <c r="BE143"/>
  <c r="BE146"/>
  <c r="BE147"/>
  <c r="BE148"/>
  <c r="J89"/>
  <c r="J92"/>
  <c r="BE123"/>
  <c r="BE124"/>
  <c r="BE129"/>
  <c r="BE132"/>
  <c r="BE136"/>
  <c r="BE140"/>
  <c r="BE141"/>
  <c r="BE142"/>
  <c r="BE150"/>
  <c r="BE127"/>
  <c r="BE137"/>
  <c r="BE138"/>
  <c r="BE144"/>
  <c r="BE145"/>
  <c r="BE149"/>
  <c r="F91"/>
  <c r="BE128"/>
  <c r="BE130"/>
  <c r="BE133"/>
  <c r="BE134"/>
  <c r="BE135"/>
  <c r="BE152"/>
  <c i="4" r="J280"/>
  <c r="J101"/>
  <c i="5" r="E85"/>
  <c r="F92"/>
  <c r="BE126"/>
  <c r="BE130"/>
  <c r="BE136"/>
  <c r="BE137"/>
  <c r="BE145"/>
  <c r="BE150"/>
  <c r="BE153"/>
  <c r="BE165"/>
  <c r="BE169"/>
  <c r="BE171"/>
  <c r="BE172"/>
  <c i="4" r="J281"/>
  <c r="J102"/>
  <c i="5" r="F91"/>
  <c r="J119"/>
  <c r="BE129"/>
  <c r="BE134"/>
  <c r="BE142"/>
  <c r="BE144"/>
  <c r="BE147"/>
  <c r="BE154"/>
  <c r="BE156"/>
  <c r="BE160"/>
  <c r="BE162"/>
  <c r="BE170"/>
  <c r="BE173"/>
  <c r="J89"/>
  <c r="J92"/>
  <c r="BE127"/>
  <c r="BE128"/>
  <c r="BE135"/>
  <c r="BE138"/>
  <c r="BE140"/>
  <c r="BE141"/>
  <c r="BE148"/>
  <c r="BE152"/>
  <c r="BE159"/>
  <c r="BE168"/>
  <c r="BE131"/>
  <c r="BE133"/>
  <c r="BE143"/>
  <c r="BE146"/>
  <c r="BE151"/>
  <c r="BE155"/>
  <c r="BE157"/>
  <c r="BE158"/>
  <c r="BE163"/>
  <c r="BE164"/>
  <c r="BE166"/>
  <c r="BE167"/>
  <c r="BE174"/>
  <c r="BE176"/>
  <c i="4" r="J91"/>
  <c r="BE130"/>
  <c r="BE133"/>
  <c r="BE137"/>
  <c r="BE142"/>
  <c r="BE145"/>
  <c r="BE154"/>
  <c r="BE160"/>
  <c r="BE176"/>
  <c r="BE177"/>
  <c r="BE192"/>
  <c r="BE196"/>
  <c r="BE201"/>
  <c r="BE204"/>
  <c r="BE207"/>
  <c r="BE210"/>
  <c r="BE211"/>
  <c r="BE220"/>
  <c r="BE221"/>
  <c r="BE225"/>
  <c r="BE232"/>
  <c r="BE233"/>
  <c r="BE236"/>
  <c r="BE238"/>
  <c r="BE241"/>
  <c r="BE246"/>
  <c r="BE248"/>
  <c r="BE260"/>
  <c r="BE261"/>
  <c r="BE263"/>
  <c r="BE267"/>
  <c r="BE269"/>
  <c r="BE270"/>
  <c r="BE275"/>
  <c r="BE283"/>
  <c r="BE290"/>
  <c r="BE291"/>
  <c r="BE299"/>
  <c r="BE301"/>
  <c r="BE305"/>
  <c r="BE315"/>
  <c r="F91"/>
  <c r="E117"/>
  <c r="J124"/>
  <c r="BE138"/>
  <c r="BE141"/>
  <c r="BE162"/>
  <c r="BE165"/>
  <c r="BE167"/>
  <c r="BE169"/>
  <c r="BE173"/>
  <c r="BE181"/>
  <c r="BE184"/>
  <c r="BE193"/>
  <c r="BE197"/>
  <c r="BE200"/>
  <c r="BE212"/>
  <c r="BE213"/>
  <c r="BE216"/>
  <c r="BE218"/>
  <c r="BE227"/>
  <c r="BE231"/>
  <c r="BE239"/>
  <c r="BE247"/>
  <c r="BE254"/>
  <c r="BE255"/>
  <c r="BE258"/>
  <c r="BE262"/>
  <c r="BE265"/>
  <c r="BE271"/>
  <c r="BE277"/>
  <c r="BE279"/>
  <c r="BE282"/>
  <c r="BE285"/>
  <c r="BE286"/>
  <c r="BE287"/>
  <c r="BE289"/>
  <c r="BE297"/>
  <c r="BE300"/>
  <c r="BE302"/>
  <c r="BE303"/>
  <c r="BE309"/>
  <c r="BE310"/>
  <c r="BE312"/>
  <c r="BE314"/>
  <c r="J89"/>
  <c r="F124"/>
  <c r="BE136"/>
  <c r="BE146"/>
  <c r="BE153"/>
  <c r="BE157"/>
  <c r="BE158"/>
  <c r="BE159"/>
  <c r="BE164"/>
  <c r="BE172"/>
  <c r="BE180"/>
  <c r="BE189"/>
  <c r="BE209"/>
  <c r="BE215"/>
  <c r="BE217"/>
  <c r="BE222"/>
  <c r="BE223"/>
  <c r="BE229"/>
  <c r="BE230"/>
  <c r="BE237"/>
  <c r="BE249"/>
  <c r="BE256"/>
  <c r="BE259"/>
  <c r="BE264"/>
  <c r="BE273"/>
  <c r="BE278"/>
  <c r="BE288"/>
  <c r="BE292"/>
  <c r="BE132"/>
  <c r="BE149"/>
  <c r="BE150"/>
  <c r="BE161"/>
  <c r="BE163"/>
  <c r="BE166"/>
  <c r="BE168"/>
  <c r="BE185"/>
  <c r="BE188"/>
  <c r="BE208"/>
  <c r="BE214"/>
  <c r="BE219"/>
  <c r="BE224"/>
  <c r="BE226"/>
  <c r="BE228"/>
  <c r="BE234"/>
  <c r="BE235"/>
  <c r="BE240"/>
  <c r="BE244"/>
  <c r="BE245"/>
  <c r="BE250"/>
  <c r="BE251"/>
  <c r="BE257"/>
  <c r="BE266"/>
  <c r="BE268"/>
  <c r="BE272"/>
  <c r="BE276"/>
  <c r="BE284"/>
  <c r="BE295"/>
  <c r="BE296"/>
  <c r="BE304"/>
  <c r="BE308"/>
  <c i="3" r="J89"/>
  <c r="E122"/>
  <c r="F129"/>
  <c r="BE136"/>
  <c r="BE139"/>
  <c r="BE143"/>
  <c r="BE145"/>
  <c r="BE153"/>
  <c r="BE159"/>
  <c r="BE160"/>
  <c r="BE163"/>
  <c r="BE171"/>
  <c r="BE174"/>
  <c r="BE179"/>
  <c r="BE181"/>
  <c r="BE182"/>
  <c r="BE183"/>
  <c r="BE185"/>
  <c r="BE188"/>
  <c r="BE192"/>
  <c r="BE193"/>
  <c r="BE194"/>
  <c r="BE203"/>
  <c r="BE207"/>
  <c r="BE215"/>
  <c r="BE224"/>
  <c r="BE225"/>
  <c r="BE228"/>
  <c r="BE229"/>
  <c r="BE230"/>
  <c r="BE233"/>
  <c r="BE236"/>
  <c r="BE239"/>
  <c r="BE246"/>
  <c r="BE247"/>
  <c r="BE248"/>
  <c r="BE254"/>
  <c r="BE256"/>
  <c r="BE258"/>
  <c r="BE261"/>
  <c r="BE267"/>
  <c r="BE138"/>
  <c r="BE158"/>
  <c r="BE165"/>
  <c r="BE169"/>
  <c r="BE172"/>
  <c r="BE180"/>
  <c r="BE195"/>
  <c r="BE197"/>
  <c r="BE201"/>
  <c r="BE202"/>
  <c r="BE204"/>
  <c r="BE205"/>
  <c r="BE206"/>
  <c r="BE208"/>
  <c r="BE214"/>
  <c r="BE217"/>
  <c r="BE223"/>
  <c r="BE238"/>
  <c r="BE240"/>
  <c r="BE241"/>
  <c r="BE250"/>
  <c r="BE257"/>
  <c r="BE259"/>
  <c r="BE137"/>
  <c r="BE152"/>
  <c r="BE154"/>
  <c r="BE155"/>
  <c r="BE157"/>
  <c r="BE161"/>
  <c r="BE162"/>
  <c r="BE164"/>
  <c r="BE167"/>
  <c r="BE173"/>
  <c r="BE175"/>
  <c r="BE176"/>
  <c r="BE178"/>
  <c r="BE190"/>
  <c r="BE196"/>
  <c r="BE198"/>
  <c r="BE199"/>
  <c r="BE200"/>
  <c r="BE209"/>
  <c r="BE218"/>
  <c r="BE221"/>
  <c r="BE222"/>
  <c r="BE226"/>
  <c r="BE237"/>
  <c r="BE242"/>
  <c r="BE245"/>
  <c r="BE249"/>
  <c r="BE265"/>
  <c r="BE269"/>
  <c r="BE135"/>
  <c r="BE141"/>
  <c r="BE146"/>
  <c r="BE148"/>
  <c r="BE149"/>
  <c r="BE151"/>
  <c r="BE166"/>
  <c r="BE168"/>
  <c r="BE170"/>
  <c r="BE177"/>
  <c r="BE184"/>
  <c r="BE186"/>
  <c r="BE187"/>
  <c r="BE189"/>
  <c r="BE191"/>
  <c r="BE210"/>
  <c r="BE211"/>
  <c r="BE212"/>
  <c r="BE213"/>
  <c r="BE216"/>
  <c r="BE219"/>
  <c r="BE220"/>
  <c r="BE227"/>
  <c r="BE231"/>
  <c r="BE232"/>
  <c r="BE234"/>
  <c r="BE235"/>
  <c r="BE243"/>
  <c r="BE244"/>
  <c r="BE260"/>
  <c r="BE264"/>
  <c i="2" r="J89"/>
  <c r="E138"/>
  <c r="F144"/>
  <c r="BE210"/>
  <c r="BE229"/>
  <c r="BE256"/>
  <c r="BE259"/>
  <c r="BE317"/>
  <c r="BE323"/>
  <c r="BE347"/>
  <c r="BE354"/>
  <c r="BE434"/>
  <c r="BE453"/>
  <c r="BE458"/>
  <c r="BE523"/>
  <c r="BE545"/>
  <c r="BE552"/>
  <c r="BE653"/>
  <c r="BE675"/>
  <c r="BE678"/>
  <c r="BE680"/>
  <c r="BE690"/>
  <c r="BE695"/>
  <c r="BE699"/>
  <c r="BE700"/>
  <c r="BE737"/>
  <c r="BE805"/>
  <c r="BE893"/>
  <c r="BE901"/>
  <c r="BE913"/>
  <c r="BE957"/>
  <c r="BE964"/>
  <c r="BE995"/>
  <c r="BE1018"/>
  <c r="BE1041"/>
  <c r="BE1048"/>
  <c r="BE1083"/>
  <c r="BE1096"/>
  <c r="BE1160"/>
  <c r="BE1161"/>
  <c r="BE1162"/>
  <c r="BE1169"/>
  <c r="BE1178"/>
  <c r="BE1183"/>
  <c r="BE1195"/>
  <c r="BE1202"/>
  <c r="BE1217"/>
  <c r="BE1222"/>
  <c r="BE1227"/>
  <c r="BE1233"/>
  <c r="F92"/>
  <c r="BE150"/>
  <c r="BE193"/>
  <c r="BE225"/>
  <c r="BE238"/>
  <c r="BE240"/>
  <c r="BE296"/>
  <c r="BE335"/>
  <c r="BE438"/>
  <c r="BE442"/>
  <c r="BE661"/>
  <c r="BE670"/>
  <c r="BE676"/>
  <c r="BE677"/>
  <c r="BE684"/>
  <c r="BE689"/>
  <c r="BE698"/>
  <c r="BE702"/>
  <c r="BE708"/>
  <c r="BE824"/>
  <c r="BE854"/>
  <c r="BE917"/>
  <c r="BE920"/>
  <c r="BE921"/>
  <c r="BE931"/>
  <c r="BE942"/>
  <c r="BE999"/>
  <c r="BE1011"/>
  <c r="BE1029"/>
  <c r="BE1062"/>
  <c r="BE1071"/>
  <c r="BE1074"/>
  <c r="BE1103"/>
  <c r="BE1105"/>
  <c r="BE1126"/>
  <c r="BE1132"/>
  <c r="BE1143"/>
  <c r="BE1153"/>
  <c r="BE1157"/>
  <c r="BE1158"/>
  <c r="BE1164"/>
  <c r="BE1170"/>
  <c r="BE1179"/>
  <c r="BE1180"/>
  <c r="BE1182"/>
  <c r="BE1184"/>
  <c r="BE1186"/>
  <c r="BE1187"/>
  <c r="BE1188"/>
  <c r="BE1193"/>
  <c r="BE1194"/>
  <c r="BE1197"/>
  <c r="BE1198"/>
  <c r="BE1203"/>
  <c r="BE1240"/>
  <c r="J92"/>
  <c r="BE290"/>
  <c r="BE308"/>
  <c r="BE329"/>
  <c r="BE342"/>
  <c r="BE372"/>
  <c r="BE385"/>
  <c r="BE418"/>
  <c r="BE427"/>
  <c r="BE430"/>
  <c r="BE446"/>
  <c r="BE502"/>
  <c r="BE601"/>
  <c r="BE641"/>
  <c r="BE646"/>
  <c r="BE652"/>
  <c r="BE656"/>
  <c r="BE657"/>
  <c r="BE664"/>
  <c r="BE666"/>
  <c r="BE800"/>
  <c r="BE821"/>
  <c r="BE905"/>
  <c r="BE910"/>
  <c r="BE943"/>
  <c r="BE980"/>
  <c r="BE983"/>
  <c r="BE1007"/>
  <c r="BE1026"/>
  <c r="BE1032"/>
  <c r="BE1037"/>
  <c r="BE1054"/>
  <c r="BE1058"/>
  <c r="BE1084"/>
  <c r="BE1102"/>
  <c r="BE1123"/>
  <c r="BE1148"/>
  <c r="BE1166"/>
  <c r="BE1168"/>
  <c r="BE1173"/>
  <c r="BE1176"/>
  <c r="BE1177"/>
  <c r="BE1189"/>
  <c r="BE1190"/>
  <c r="BE1191"/>
  <c r="BE1192"/>
  <c r="BE1201"/>
  <c r="BE1205"/>
  <c r="BE1244"/>
  <c r="BE1253"/>
  <c r="BE1254"/>
  <c r="BE1258"/>
  <c r="BE1264"/>
  <c r="J91"/>
  <c r="BE222"/>
  <c r="BE230"/>
  <c r="BE231"/>
  <c r="BE236"/>
  <c r="BE237"/>
  <c r="BE279"/>
  <c r="BE299"/>
  <c r="BE359"/>
  <c r="BE394"/>
  <c r="BE403"/>
  <c r="BE478"/>
  <c r="BE563"/>
  <c r="BE665"/>
  <c r="BE671"/>
  <c r="BE787"/>
  <c r="BE811"/>
  <c r="BE817"/>
  <c r="BE874"/>
  <c r="BE884"/>
  <c r="BE919"/>
  <c r="BE932"/>
  <c r="BE944"/>
  <c r="BE945"/>
  <c r="BE948"/>
  <c r="BE990"/>
  <c r="BE1014"/>
  <c r="BE1022"/>
  <c r="BE1090"/>
  <c r="BE1111"/>
  <c r="BE1117"/>
  <c r="BE1138"/>
  <c r="BE1163"/>
  <c r="BE1165"/>
  <c r="BE1167"/>
  <c r="BE1172"/>
  <c r="BE1175"/>
  <c r="BE1185"/>
  <c r="BE1199"/>
  <c r="BE1200"/>
  <c r="BE1204"/>
  <c r="BE1207"/>
  <c r="BE1230"/>
  <c r="BE1235"/>
  <c r="BE1249"/>
  <c r="BE1250"/>
  <c r="J34"/>
  <c i="1" r="AW95"/>
  <c i="3" r="F35"/>
  <c i="1" r="BB96"/>
  <c i="3" r="F34"/>
  <c i="1" r="BA96"/>
  <c i="4" r="J34"/>
  <c i="1" r="AW97"/>
  <c i="4" r="F37"/>
  <c i="1" r="BD97"/>
  <c i="6" r="J34"/>
  <c i="1" r="AW99"/>
  <c i="7" r="F34"/>
  <c i="1" r="BA100"/>
  <c i="8" r="F36"/>
  <c i="1" r="BC101"/>
  <c i="9" r="F34"/>
  <c i="1" r="BA102"/>
  <c i="9" r="J34"/>
  <c i="1" r="AW102"/>
  <c i="9" r="F36"/>
  <c i="1" r="BC102"/>
  <c i="2" r="F37"/>
  <c i="1" r="BD95"/>
  <c i="2" r="F36"/>
  <c i="1" r="BC95"/>
  <c i="5" r="J34"/>
  <c i="1" r="AW98"/>
  <c i="5" r="F34"/>
  <c i="1" r="BA98"/>
  <c i="5" r="F37"/>
  <c i="1" r="BD98"/>
  <c i="6" r="F36"/>
  <c i="1" r="BC99"/>
  <c i="7" r="F37"/>
  <c i="1" r="BD100"/>
  <c i="8" r="F37"/>
  <c i="1" r="BD101"/>
  <c i="8" r="F34"/>
  <c i="1" r="BA101"/>
  <c i="9" r="F35"/>
  <c i="1" r="BB102"/>
  <c i="9" r="F37"/>
  <c i="1" r="BD102"/>
  <c i="2" r="F34"/>
  <c i="1" r="BA95"/>
  <c i="3" r="F37"/>
  <c i="1" r="BD96"/>
  <c i="3" r="F36"/>
  <c i="1" r="BC96"/>
  <c i="4" r="F35"/>
  <c i="1" r="BB97"/>
  <c i="5" r="F35"/>
  <c i="1" r="BB98"/>
  <c i="5" r="F36"/>
  <c i="1" r="BC98"/>
  <c i="6" r="F35"/>
  <c i="1" r="BB99"/>
  <c i="7" r="J34"/>
  <c i="1" r="AW100"/>
  <c i="8" r="J34"/>
  <c i="1" r="AW101"/>
  <c i="8" r="F35"/>
  <c i="1" r="BB101"/>
  <c i="2" r="F35"/>
  <c i="1" r="BB95"/>
  <c i="3" r="J34"/>
  <c i="1" r="AW96"/>
  <c i="4" r="F34"/>
  <c i="1" r="BA97"/>
  <c i="4" r="F36"/>
  <c i="1" r="BC97"/>
  <c i="6" r="F34"/>
  <c i="1" r="BA99"/>
  <c i="6" r="F37"/>
  <c i="1" r="BD99"/>
  <c i="7" r="F36"/>
  <c i="1" r="BC100"/>
  <c i="7" r="F35"/>
  <c i="1" r="BB100"/>
  <c i="2" l="1" r="R148"/>
  <c r="P148"/>
  <c i="1" r="AU95"/>
  <c i="7" r="T136"/>
  <c r="T135"/>
  <c i="8" r="R130"/>
  <c r="R129"/>
  <c i="7" r="P289"/>
  <c r="P136"/>
  <c r="P135"/>
  <c i="1" r="AU100"/>
  <c i="8" r="P130"/>
  <c r="P129"/>
  <c i="1" r="AU101"/>
  <c i="3" r="T133"/>
  <c r="T132"/>
  <c r="P132"/>
  <c i="1" r="AU96"/>
  <c i="7" r="R289"/>
  <c r="R135"/>
  <c i="6" r="T121"/>
  <c r="T120"/>
  <c i="5" r="R124"/>
  <c r="R123"/>
  <c i="3" r="R132"/>
  <c i="7" r="BK289"/>
  <c r="J289"/>
  <c r="J106"/>
  <c i="5" r="T124"/>
  <c r="T123"/>
  <c i="8" r="T129"/>
  <c i="5" r="P124"/>
  <c r="P123"/>
  <c i="1" r="AU98"/>
  <c i="4" r="R306"/>
  <c r="R127"/>
  <c r="BK306"/>
  <c r="J306"/>
  <c r="J104"/>
  <c i="6" r="BK121"/>
  <c r="J121"/>
  <c r="J97"/>
  <c i="8" r="BK190"/>
  <c r="J190"/>
  <c r="J106"/>
  <c i="2" r="BK1052"/>
  <c r="J1052"/>
  <c r="J115"/>
  <c i="3" r="BK133"/>
  <c r="J133"/>
  <c r="J97"/>
  <c r="BK262"/>
  <c r="J262"/>
  <c r="J109"/>
  <c i="8" r="BK130"/>
  <c r="J130"/>
  <c r="J97"/>
  <c r="BK141"/>
  <c r="J141"/>
  <c r="J101"/>
  <c r="BK185"/>
  <c r="J185"/>
  <c r="J103"/>
  <c i="9" r="BK120"/>
  <c r="J120"/>
  <c r="J97"/>
  <c i="5" r="BK124"/>
  <c r="J124"/>
  <c r="J97"/>
  <c i="2" r="BK148"/>
  <c r="J148"/>
  <c r="J96"/>
  <c i="3" r="BK251"/>
  <c r="J251"/>
  <c r="J105"/>
  <c i="4" r="BK128"/>
  <c r="J128"/>
  <c r="J97"/>
  <c i="7" r="J136"/>
  <c r="J97"/>
  <c i="2" r="J33"/>
  <c i="1" r="AV95"/>
  <c r="AT95"/>
  <c i="7" r="F33"/>
  <c i="1" r="AZ100"/>
  <c r="BA94"/>
  <c r="AW94"/>
  <c r="AK30"/>
  <c i="3" r="J33"/>
  <c i="1" r="AV96"/>
  <c r="AT96"/>
  <c i="4" r="J33"/>
  <c i="1" r="AV97"/>
  <c r="AT97"/>
  <c i="5" r="J33"/>
  <c i="1" r="AV98"/>
  <c r="AT98"/>
  <c i="5" r="F33"/>
  <c i="1" r="AZ98"/>
  <c i="6" r="F33"/>
  <c i="1" r="AZ99"/>
  <c i="6" r="J33"/>
  <c i="1" r="AV99"/>
  <c r="AT99"/>
  <c i="7" r="J33"/>
  <c i="1" r="AV100"/>
  <c r="AT100"/>
  <c r="BD94"/>
  <c r="W33"/>
  <c i="2" r="F33"/>
  <c i="1" r="AZ95"/>
  <c i="8" r="F33"/>
  <c i="1" r="AZ101"/>
  <c i="9" r="J33"/>
  <c i="1" r="AV102"/>
  <c r="AT102"/>
  <c i="3" r="F33"/>
  <c i="1" r="AZ96"/>
  <c i="4" r="F33"/>
  <c i="1" r="AZ97"/>
  <c i="8" r="J33"/>
  <c i="1" r="AV101"/>
  <c r="AT101"/>
  <c i="9" r="F33"/>
  <c i="1" r="AZ102"/>
  <c r="BC94"/>
  <c r="W32"/>
  <c r="BB94"/>
  <c r="W31"/>
  <c i="6" l="1" r="BK120"/>
  <c r="J120"/>
  <c r="J96"/>
  <c i="7" r="BK135"/>
  <c r="J135"/>
  <c r="J96"/>
  <c i="4" r="BK127"/>
  <c r="J127"/>
  <c r="J96"/>
  <c i="3" r="BK132"/>
  <c r="J132"/>
  <c r="J96"/>
  <c i="5" r="BK123"/>
  <c r="J123"/>
  <c r="J96"/>
  <c i="8" r="BK129"/>
  <c r="J129"/>
  <c r="J96"/>
  <c i="9" r="BK119"/>
  <c r="J119"/>
  <c r="J96"/>
  <c i="1" r="AU94"/>
  <c i="2" r="J30"/>
  <c i="1" r="AG95"/>
  <c r="W30"/>
  <c r="AX94"/>
  <c r="AY94"/>
  <c r="AZ94"/>
  <c r="W29"/>
  <c i="2" l="1" r="J39"/>
  <c i="1" r="AN95"/>
  <c i="7" r="J30"/>
  <c i="1" r="AG100"/>
  <c r="AN100"/>
  <c i="5" r="J30"/>
  <c i="1" r="AG98"/>
  <c i="3" r="J30"/>
  <c i="1" r="AG96"/>
  <c i="6" r="J30"/>
  <c i="1" r="AG99"/>
  <c i="8" r="J30"/>
  <c i="1" r="AG101"/>
  <c i="9" r="J30"/>
  <c i="1" r="AG102"/>
  <c r="AV94"/>
  <c r="AK29"/>
  <c i="4" r="J30"/>
  <c i="1" r="AG97"/>
  <c i="6" l="1" r="J39"/>
  <c i="4" r="J39"/>
  <c i="7" r="J39"/>
  <c i="8" r="J39"/>
  <c i="9" r="J39"/>
  <c i="5" r="J39"/>
  <c i="3" r="J39"/>
  <c i="1" r="AN96"/>
  <c r="AN97"/>
  <c r="AN98"/>
  <c r="AN99"/>
  <c r="AN102"/>
  <c r="AN101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<sst xmlns="http://schemas.openxmlformats.org/spreadsheetml/2006/main">
  <si>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</si>
  <si>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</si>
  <si>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</si>
  <si>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</si>
  <si>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</si>
  <si>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{95284bf1-b8f8-4587-bf24-fff1b752c105}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</si>
  <si>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</si>
  <si>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</si>
  <si>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</si>
  <si>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</si>
  <si>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</si>
  <si>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</si>
  <si>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</si>
  <si>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</si>
  <si>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2025/CEPK1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</si>
  <si>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</si>
  <si>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</si>
  <si>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budovy koupaliště Šternberk</t>
  </si>
  <si>
    <t>KSO:</t>
  </si>
  <si>
    <t>CC-CZ:</t>
  </si>
  <si>
    <t>Místo:</t>
  </si>
  <si>
    <t>parc. č. 1480, k.ú. Šternberk</t>
  </si>
  <si>
    <t>Datum:</t>
  </si>
  <si>
    <t>13. 1. 2025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</si>
  <si>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</si>
  <si>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</si>
  <si>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</si>
  <si>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</si>
  <si>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</si>
  <si>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</si>
  <si>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</si>
  <si>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</si>
  <si>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</si>
  <si>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Štěpán Hanus, Dolní Kounice, GSM 608 621 215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</si>
  <si>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</si>
  <si>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</si>
  <si>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</si>
  <si>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</si>
  <si>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</si>
  <si>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</si>
  <si>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</si>
  <si>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</si>
  <si>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</si>
  <si>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</si>
  <si>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</si>
  <si>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</si>
  <si>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</si>
  <si>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</si>
  <si>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</si>
  <si>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</si>
  <si>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</si>
  <si>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</si>
  <si>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</si>
  <si>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</si>
  <si>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</si>
  <si>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</si>
  <si>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</si>
  <si>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</si>
  <si>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</si>
  <si>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</si>
  <si>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</si>
  <si>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</si>
  <si>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</si>
  <si>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</si>
  <si>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</si>
  <si>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</si>
  <si>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</si>
  <si>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</si>
  <si>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</si>
  <si>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</si>
  <si>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</si>
  <si>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</si>
  <si>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</si>
  <si>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</si>
  <si>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</si>
  <si>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</si>
  <si>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</si>
  <si>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</si>
  <si>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</si>
  <si>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</si>
  <si>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</si>
  <si>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</t>
  </si>
  <si>
    <t>STA</t>
  </si>
  <si>
    <t>1</t>
  </si>
  <si>
    <t>{7d5a3e96-ed60-460b-b1fe-047432db2b39}</t>
  </si>
  <si>
    <t>2</t>
  </si>
  <si>
    <t>02</t>
  </si>
  <si>
    <t>Zařízení slaboproudé elektrotechniky</t>
  </si>
  <si>
    <t>{f0fd44eb-8a54-4128-9de6-3840c47ca2b3}</t>
  </si>
  <si>
    <t>03</t>
  </si>
  <si>
    <t>Zařízení silnoproudé elektrotechniky</t>
  </si>
  <si>
    <t>{06da484c-04c1-4a16-9ec6-ea2e5b26532e}</t>
  </si>
  <si>
    <t>04</t>
  </si>
  <si>
    <t>Ústřední vytápění</t>
  </si>
  <si>
    <t>{ed6923ef-fc88-4e5a-8a7a-ae9ce3e60520}</t>
  </si>
  <si>
    <t>05</t>
  </si>
  <si>
    <t>Vzduchotechnika</t>
  </si>
  <si>
    <t>{ff938b18-59f5-42fb-bdc3-c4c37999bfa7}</t>
  </si>
  <si>
    <t>06</t>
  </si>
  <si>
    <t>Zdravotechnické instalace</t>
  </si>
  <si>
    <t>{bbfc366f-44e6-4aba-b3f8-0768aba409f6}</t>
  </si>
  <si>
    <t>07</t>
  </si>
  <si>
    <t>Hromosvody - Jímací soustava</t>
  </si>
  <si>
    <t>{882527cb-f9c0-4f13-9350-62b52d89ee49}</t>
  </si>
  <si>
    <t>08</t>
  </si>
  <si>
    <t>Vedlejší rozpočtové a ostatní náklady</t>
  </si>
  <si>
    <t>{25ff38bb-c4c9-46d1-a808-70ecf4e03e2e}</t>
  </si>
  <si>
    <t>KRYCÍ LIST SOUPISU PRACÍ</t>
  </si>
  <si>
    <t>Objekt:</t>
  </si>
  <si>
    <t>01 - Stavební</t>
  </si>
  <si>
    <t>REKAPITULACE ČLENĚNÍ SOUPISU PRACÍ</t>
  </si>
  <si>
    <t>Kód dílu - Popis</t>
  </si>
  <si>
    <t>Cena celkem [CZK]</t>
  </si>
  <si>
    <t>Náklady ze soupisu prací</t>
  </si>
  <si>
    <t>-1</t>
  </si>
  <si>
    <t>0 - Poznámky</t>
  </si>
  <si>
    <t>1 - Zemní práce</t>
  </si>
  <si>
    <t>11 - Přípravné a přidružené práce</t>
  </si>
  <si>
    <t>2 - Základy,zvláštní zakládání</t>
  </si>
  <si>
    <t>3 - Svislé a kompletní konstrukce</t>
  </si>
  <si>
    <t>31 - Zdi podpěrné a volné</t>
  </si>
  <si>
    <t>399 - Sádrokartony</t>
  </si>
  <si>
    <t>5 - Komunikace</t>
  </si>
  <si>
    <t>61 - Upravy povrchů vnitřní</t>
  </si>
  <si>
    <t>62 - Upravy povrchů vnější</t>
  </si>
  <si>
    <t>63 - Podlahy a podlahové konstrukce</t>
  </si>
  <si>
    <t>8 - Trubní vedení (vč.přesunu hmot)</t>
  </si>
  <si>
    <t xml:space="preserve">    91 - Doplňující konstrukce a práce pozemních komunikací, letišť a ploch</t>
  </si>
  <si>
    <t>94 - Lešení a stavební výtahy</t>
  </si>
  <si>
    <t>95 - Dokončovací kce na pozem.stav.</t>
  </si>
  <si>
    <t>96 - Bourání konstrukcí</t>
  </si>
  <si>
    <t>98 - Demolice</t>
  </si>
  <si>
    <t>99 - Staveništní přesun hmot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</si>
  <si>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</si>
  <si>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</si>
  <si>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</si>
  <si>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711 - Izolace proti vodě</t>
  </si>
  <si>
    <t>713 - Izolace tepelné</t>
  </si>
  <si>
    <t>764 - Konstrukce klempířské (vč,přesunu hmot)</t>
  </si>
  <si>
    <t>767 - Konstrukce zámečnické (vč. přesunu hmot)</t>
  </si>
  <si>
    <t>769 - Otvorove prvky z plastu (vč.přesunu hmot)</t>
  </si>
  <si>
    <t>770.A - Výplně otvorů vnitřních (vč.přesunu hmot)</t>
  </si>
  <si>
    <t>770.B - Výplně otvorů vnějších (vč.přesunu hmot)</t>
  </si>
  <si>
    <t>777 - Podlahy ze syntetických hmot</t>
  </si>
  <si>
    <t>781 - Obklady keramické</t>
  </si>
  <si>
    <t>784 - Malby</t>
  </si>
  <si>
    <t>D96 - Přesuny sutí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</si>
  <si>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</si>
  <si>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</si>
  <si>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</si>
  <si>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</si>
  <si>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</si>
  <si>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</si>
  <si>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</si>
  <si>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</si>
  <si>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</si>
  <si>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</si>
  <si>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</si>
  <si>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</si>
  <si>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</si>
  <si>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Poznámky</t>
  </si>
  <si>
    <t>ROZPOCET</t>
  </si>
  <si>
    <t>K</t>
  </si>
  <si>
    <t>-</t>
  </si>
  <si>
    <t>4</t>
  </si>
  <si>
    <t>VV</t>
  </si>
  <si>
    <t>Platí pro celou stavbu::</t>
  </si>
  <si>
    <t>a) veškeré položky na přípomoce,dopravu,montáž::</t>
  </si>
  <si>
    <t>zpevněné montážní plochy atd.zahrnout do::</t>
  </si>
  <si>
    <t>jednotkových cen::</t>
  </si>
  <si>
    <t>b) v rozsahu prací zhotovitele jsou rovněž jakékoliv::</t>
  </si>
  <si>
    <t>prvky,zařízení,práce a pomocné materiály::</t>
  </si>
  <si>
    <t>neuvedené v tomto soupisu výkonů, které jsou ale::</t>
  </si>
  <si>
    <t>nezbytně nutné k dokončení a provozování díla.::</t>
  </si>
  <si>
    <t>c) součástí dodávky jsou i náklady na geodetická::</t>
  </si>
  <si>
    <t>měření, jako například vytyčení konstrukcí, kontrolní::</t>
  </si>
  <si>
    <t>měření, zaměření skutečného stavu apod.::</t>
  </si>
  <si>
    <t>d) součástí dodávky jsou i náklady na případná::</t>
  </si>
  <si>
    <t>opatření související s ochranou stávajících sítí::</t>
  </si>
  <si>
    <t>komunikací či staveb.::</t>
  </si>
  <si>
    <t>e) součástí jednotkových cen jsou i vícenáklady::</t>
  </si>
  <si>
    <t>související s výstavbou v zimním období, průběžný::</t>
  </si>
  <si>
    <t>úklid staveniště a přilehlých komunikací, likvidací::</t>
  </si>
  <si>
    <t>odpadů, dočasná dopravní omezení apod.::</t>
  </si>
  <si>
    <t>f) nedílnou součástí výkazu výměr ( slepého::</t>
  </si>
  <si>
    <t>rozpočtu ) je projektová dokumentace.::</t>
  </si>
  <si>
    <t>Zpracovatel nabídky je povinen prověřit specifikace::</t>
  </si>
  <si>
    <t>a výměry uvedené ve výkazu výměr.::</t>
  </si>
  <si>
    <t>g) v případě zjištěných rozdílů má na tyto rozdíly::</t>
  </si>
  <si>
    <t>upozornit písemně prostřednictvím žádosti o::</t>
  </si>
  <si>
    <t>dodatečné informace.::</t>
  </si>
  <si>
    <t>h) součástí dodávky je kompletní dokladová část::</t>
  </si>
  <si>
    <t>díla nutná k získání kolaudačního souhlasu stavby.::</t>
  </si>
  <si>
    <t>i) veškeré práce budou fakturovány na základě::</t>
  </si>
  <si>
    <t>skutečně provedených prací dle odsouhlasených::</t>
  </si>
  <si>
    <t>zápisů ve stavebním deníku.::</t>
  </si>
  <si>
    <t>případné vícepráce ( méněpráce ) budou účtovány::</t>
  </si>
  <si>
    <t>v cenách kmenového rozpočtu.::</t>
  </si>
  <si>
    <t>j) výkaz výměr je sestaven dle dokumentace::</t>
  </si>
  <si>
    <t>ve stupni DSP, datované 06/2024.::</t>
  </si>
  <si>
    <t>VŠECHNY POLOŽKY V CENOVÉ ÚROVNI RTS/IIQ/2024::</t>
  </si>
  <si>
    <t>S VYJÍMKOU POLOŽEK VLASTNÍCH.::</t>
  </si>
  <si>
    <t>POLOŽKY VLASTNÍ VYTVOŘENY INDIVIDUÁLNÍ KALKULACÍ DLE::</t>
  </si>
  <si>
    <t>OBOROVÉHO KALKULAČNÍHO VZORCE S NASTAVENÍM REŽIÍ::</t>
  </si>
  <si>
    <t>A MÍRY ZISKU DLE RTS S INDIVIDUÁLNÍMI VSTUPY MATERIÁLŮ::</t>
  </si>
  <si>
    <t>A VÝKONŮ. KTERÉ NEOBSAHUJÍ KMENOVÉ POLOŽKY CENÍKU RTS.::</t>
  </si>
  <si>
    <t>Součet</t>
  </si>
  <si>
    <t>Zemní práce</t>
  </si>
  <si>
    <t>139711101RTX</t>
  </si>
  <si>
    <t>Vykopávka v uzavřených prostorách v hor.1-4, hornina 4, v navážce, staveništní přesun, naložení</t>
  </si>
  <si>
    <t>m3</t>
  </si>
  <si>
    <t>výměra odečtena kreslícím programem:</t>
  </si>
  <si>
    <t>půdorysný průmět mezi základ.pasy, bez výměry sklepa:</t>
  </si>
  <si>
    <t>vykopávka podkladních vrstev podlah na kótu -0,56m:</t>
  </si>
  <si>
    <t>"vnitřní dispozice" 248,7*0,4</t>
  </si>
  <si>
    <t>Mezisoučet</t>
  </si>
  <si>
    <t>3</t>
  </si>
  <si>
    <t>vykopávka podkladních vrstev podlah na kótu -0,36m:</t>
  </si>
  <si>
    <t>"terasa" 46*0,2</t>
  </si>
  <si>
    <t>vykopávka podkladních vrstev podlah na kótu -0,28m:</t>
  </si>
  <si>
    <t>"veřejné toalety" 33,9*0,1</t>
  </si>
  <si>
    <t>rýhy pro nový základ.pas uvnittř dispozice:</t>
  </si>
  <si>
    <t>7,25*0,45*0,49</t>
  </si>
  <si>
    <t>2,05*0,45*0,22</t>
  </si>
  <si>
    <t>132201110R00</t>
  </si>
  <si>
    <t>Hloubení rýh š.do 60 cm v hor.3 do 50 m3, STROJNĚ, s naložením na dopravní prostředek</t>
  </si>
  <si>
    <t>6</t>
  </si>
  <si>
    <t>rýhy pro vnější základ.pasy gabionů:</t>
  </si>
  <si>
    <t>6*1,1</t>
  </si>
  <si>
    <t>2,85*1,1</t>
  </si>
  <si>
    <t>rýhy pro vnější základ.pasy schodů:</t>
  </si>
  <si>
    <t>5,5*1</t>
  </si>
  <si>
    <t>7,7*0,75</t>
  </si>
  <si>
    <t>(10,5+2,3+1,6)*1</t>
  </si>
  <si>
    <t>1,9*1,25</t>
  </si>
  <si>
    <t>162301102R00</t>
  </si>
  <si>
    <t>Vodorovné přemístění výkopku z hor.1-4 do 1000 m</t>
  </si>
  <si>
    <t>8</t>
  </si>
  <si>
    <t>113,87158+37,785</t>
  </si>
  <si>
    <t>5</t>
  </si>
  <si>
    <t>162701109R00</t>
  </si>
  <si>
    <t>Příplatek k vod. přemístění hor.1-4 za další 1 km</t>
  </si>
  <si>
    <t>10</t>
  </si>
  <si>
    <t>odvoz na oficální skládku kalkulovaný do 5km:</t>
  </si>
  <si>
    <t>4*151,65658</t>
  </si>
  <si>
    <t>171201201R00</t>
  </si>
  <si>
    <t>Uložení sypaniny na skl.-sypanina na výšku přes 2m</t>
  </si>
  <si>
    <t>7</t>
  </si>
  <si>
    <t>199000002R00</t>
  </si>
  <si>
    <t>Poplatek za skládku horniny 1- 4, č. dle katal. odpadů 17 05 04</t>
  </si>
  <si>
    <t>14</t>
  </si>
  <si>
    <t>113106002RAE</t>
  </si>
  <si>
    <t>Odstranění zám.dlažby 6 cm vč.podkladu, přes 50 m2, včetně nakládání a odvozu na skládku</t>
  </si>
  <si>
    <t>m2</t>
  </si>
  <si>
    <t>16</t>
  </si>
  <si>
    <t>výměra viz výkr.situace:</t>
  </si>
  <si>
    <t>"NOVÁ DLAŽBA" 650</t>
  </si>
  <si>
    <t>11</t>
  </si>
  <si>
    <t>Přípravné a přidružené práce</t>
  </si>
  <si>
    <t>9</t>
  </si>
  <si>
    <t>11-01.R</t>
  </si>
  <si>
    <t>Geodetické vytyčení stávajících inž.sítí, a jejich ochrana po dobu výstavby</t>
  </si>
  <si>
    <t>sada</t>
  </si>
  <si>
    <t>18</t>
  </si>
  <si>
    <t>11-02.R</t>
  </si>
  <si>
    <t>Geodetické vytyčení přistavovaných částí, pevná nula na staveništi, lavičky apod.</t>
  </si>
  <si>
    <t>20</t>
  </si>
  <si>
    <t>11-03.R</t>
  </si>
  <si>
    <t>Dokumentace skutečného provedení, doklady ke kolaudaci, certifikáty, revize, atesty</t>
  </si>
  <si>
    <t>22</t>
  </si>
  <si>
    <t>Základy,zvláštní zakládání</t>
  </si>
  <si>
    <t>274351215R00</t>
  </si>
  <si>
    <t>Bednění stěn základových pasů - zřízení</t>
  </si>
  <si>
    <t>24</t>
  </si>
  <si>
    <t>výměry bednění základů nad úroveň rýhy:</t>
  </si>
  <si>
    <t>bednění vnitřních pasů:</t>
  </si>
  <si>
    <t>2*7,245*0,3</t>
  </si>
  <si>
    <t>(2*2,05+0,45)*0,3</t>
  </si>
  <si>
    <t>bednění vnějších pasů:</t>
  </si>
  <si>
    <t>"základy terasy příčně (řez 2)" 0,3*(18,15+11+1,5)</t>
  </si>
  <si>
    <t>0,5*9,8</t>
  </si>
  <si>
    <t>0,15*17,4</t>
  </si>
  <si>
    <t>"základy terasy podélně (řez 1)"0,15*(24+4,25+28,4)</t>
  </si>
  <si>
    <t>základy opěrných stěn do rýhy:0</t>
  </si>
  <si>
    <t>13</t>
  </si>
  <si>
    <t>274351216R00</t>
  </si>
  <si>
    <t>Bednění stěn základových pasů - odstranění</t>
  </si>
  <si>
    <t>26</t>
  </si>
  <si>
    <t>"viz předchozí položka" 30,9145</t>
  </si>
  <si>
    <t>274313711R00</t>
  </si>
  <si>
    <t>Beton základových pasů prostý C 25/30, XC2</t>
  </si>
  <si>
    <t>28</t>
  </si>
  <si>
    <t>vnitřní pasy:</t>
  </si>
  <si>
    <t>7,245*0,45*1,075</t>
  </si>
  <si>
    <t>2,05*0,45*0,5</t>
  </si>
  <si>
    <t>vnější pasy (řez 2):</t>
  </si>
  <si>
    <t>7,72*0,88</t>
  </si>
  <si>
    <t>5,46*1,075</t>
  </si>
  <si>
    <t>vnější pasy (řez 1):</t>
  </si>
  <si>
    <t>10,52*0,885</t>
  </si>
  <si>
    <t>2,32*1,075</t>
  </si>
  <si>
    <t>1,64*0,885</t>
  </si>
  <si>
    <t>1,89*0,915</t>
  </si>
  <si>
    <t>základy opěrek z gabionů:</t>
  </si>
  <si>
    <t>5,96*0,9</t>
  </si>
  <si>
    <t>2,85*0,9</t>
  </si>
  <si>
    <t>15</t>
  </si>
  <si>
    <t>271531113R00</t>
  </si>
  <si>
    <t>Polštář základu z kameniva hr. drceného 16-32 mm, podsyp desky se zhutněním</t>
  </si>
  <si>
    <t>30</t>
  </si>
  <si>
    <t>výměra odečtena kreslícím programem viz výkr.základů:</t>
  </si>
  <si>
    <t>"podsyp podlahy uvnitř (část bufet a koupaliště)" 306,9*0,15</t>
  </si>
  <si>
    <t xml:space="preserve">"podsyp pod terasu a vnější chody"  9,775*0,3</t>
  </si>
  <si>
    <t>31,22*0,33</t>
  </si>
  <si>
    <t>18,92*0,15</t>
  </si>
  <si>
    <t>"podsyp podlah část veřejné toalety" 34*0,1</t>
  </si>
  <si>
    <t>273351215R00</t>
  </si>
  <si>
    <t>Bednění stěn základových desek - zřízení</t>
  </si>
  <si>
    <t>32</t>
  </si>
  <si>
    <t>"vnější líc desky terasy" 12,9*0,15</t>
  </si>
  <si>
    <t>" vnější líc desky rampy" (5,7+12,83)*0,15</t>
  </si>
  <si>
    <t>17</t>
  </si>
  <si>
    <t>273351216R00</t>
  </si>
  <si>
    <t>Bednění stěn základových desek - odstranění</t>
  </si>
  <si>
    <t>34</t>
  </si>
  <si>
    <t>"viz předchozí položka" 4,71450</t>
  </si>
  <si>
    <t>273361921RT5</t>
  </si>
  <si>
    <t>Výztuž základových desek ze svařovaných sítí, KH 20, drát d 6,0 mm, oko 150 x 150 mm</t>
  </si>
  <si>
    <t>t</t>
  </si>
  <si>
    <t>36</t>
  </si>
  <si>
    <t>výměra odečteny kreslícím programem:</t>
  </si>
  <si>
    <t>ztratné na přesahy kalkulované 15%:</t>
  </si>
  <si>
    <t>nová deska (podkladní beton) litá mezi stávající pasy:</t>
  </si>
  <si>
    <t>1,15*248,72*3,033*1/1000</t>
  </si>
  <si>
    <t>"deska nad sklepem-horní líc" 1,15*15*3,033*1/1000</t>
  </si>
  <si>
    <t>19</t>
  </si>
  <si>
    <t>273321321R00</t>
  </si>
  <si>
    <t>Železobeton základových desek C 20/25, XC2</t>
  </si>
  <si>
    <t>38</t>
  </si>
  <si>
    <t>třídy betonů viz TZ statika:</t>
  </si>
  <si>
    <t>248,72*0,15</t>
  </si>
  <si>
    <t>"deska nad sklepem" 15*0,17</t>
  </si>
  <si>
    <t>273323411RT5</t>
  </si>
  <si>
    <t>Železobeton základových desek C 25/30-XC4, XF3, odolnost proti střídavému působení mrazu</t>
  </si>
  <si>
    <t>40</t>
  </si>
  <si>
    <t>"deska terasy" 78,23*0,15</t>
  </si>
  <si>
    <t>273361921RT9</t>
  </si>
  <si>
    <t>Výztuž základových desek ze svařovaných sítí, KY 80, drát d 8,0 mm, oko 150 x 150 mm</t>
  </si>
  <si>
    <t>42</t>
  </si>
  <si>
    <t>"deska terasy" 1,15*78,23*8,0975*1/1000</t>
  </si>
  <si>
    <t>273323611RT6</t>
  </si>
  <si>
    <t>Železobeton základových desek C 30/37-XC4, XF3, odolnost proti střídavému působení mrazu</t>
  </si>
  <si>
    <t>44</t>
  </si>
  <si>
    <t>"vnější rampy" (6,56+14,63)*0,15</t>
  </si>
  <si>
    <t>23</t>
  </si>
  <si>
    <t>46</t>
  </si>
  <si>
    <t>"vnější rampy" 1,15*(6,56+14,63)*8,0975*1/1000</t>
  </si>
  <si>
    <t>Svislé a kompletní konstrukce</t>
  </si>
  <si>
    <t>311271178RT6</t>
  </si>
  <si>
    <t>Zdivo z tvárnic pórobetonových hladkých tl. 375 mm, tvárnice 399 x 249 x 375 mm</t>
  </si>
  <si>
    <t>48</t>
  </si>
  <si>
    <t>dozdívka obvodové zdi:</t>
  </si>
  <si>
    <t>" m.č.119, 125" 2*4,85</t>
  </si>
  <si>
    <t>25</t>
  </si>
  <si>
    <t>311271177RT1</t>
  </si>
  <si>
    <t>Zdivo z tvárnic pórobetonových hladkých tl. 300 mm, tvárnice, 599 x 249 x 300 mm</t>
  </si>
  <si>
    <t>50</t>
  </si>
  <si>
    <t>nová obvodová stěna u terasy:</t>
  </si>
  <si>
    <t>3,25*7,46</t>
  </si>
  <si>
    <t>"odpočet otvorů" -(2,5*0,9+2*1,2*0,6)</t>
  </si>
  <si>
    <t>"odpočet překladů" -0,25*(3,6+1,75)</t>
  </si>
  <si>
    <t>311271176RT1</t>
  </si>
  <si>
    <t>Zdivo z tvárnic pórobetonových hladkých tl. 250 mm, tvárnice 599 x 249 x 250 mm</t>
  </si>
  <si>
    <t>52</t>
  </si>
  <si>
    <t>pilířek m.č.101, 102:</t>
  </si>
  <si>
    <t>3,42*0,56</t>
  </si>
  <si>
    <t>27</t>
  </si>
  <si>
    <t>342255024RT1</t>
  </si>
  <si>
    <t>Příčky z desek pórobetonových, tl. 100 mm, desky 599 x 249 x 100 mm</t>
  </si>
  <si>
    <t>54</t>
  </si>
  <si>
    <t>kalkulováno na průměrnou výšku mezi podkl.betonem a klenbou h=3,32m:</t>
  </si>
  <si>
    <t>část bufet:</t>
  </si>
  <si>
    <t>3,32*(3,56+2*2,24+4*1,73+1,25)</t>
  </si>
  <si>
    <t>"odpočet otvorů" -2,5*(1+2*0,8)</t>
  </si>
  <si>
    <t>"odpočet překladů" -0,25*(3*1,25)</t>
  </si>
  <si>
    <t>část koupaliště:</t>
  </si>
  <si>
    <t>3,32*(5*1,8+2*2,3+1,75+1,69+1,2+1,44)</t>
  </si>
  <si>
    <t>"odpočet otvorů" -2,5*(7*0,8)</t>
  </si>
  <si>
    <t>"odpočet překladů"-0,25*(7*1,25)</t>
  </si>
  <si>
    <t>342255026RT1</t>
  </si>
  <si>
    <t>Příčky z desek pórobetonových, tl. 125 mm, desky 599 x 249 x 125 mm</t>
  </si>
  <si>
    <t>56</t>
  </si>
  <si>
    <t>3,32*(5,96+6+7,46)</t>
  </si>
  <si>
    <t>"odpočet otvorů" -2,5*(1+2*0,9+2*0,8)</t>
  </si>
  <si>
    <t>"odpočet překladů" -0,25*(5*1,25)</t>
  </si>
  <si>
    <t>3,32*(2*7,46+3*1,8+5,1+2,73+0,75)</t>
  </si>
  <si>
    <t>"odpočet otvorů" -2,5*(6*0,8+5*0,9)</t>
  </si>
  <si>
    <t>"odpočet překladů" -0,25*(11*1,25)</t>
  </si>
  <si>
    <t>29</t>
  </si>
  <si>
    <t>342255028RT1</t>
  </si>
  <si>
    <t>Příčky z desek pórobetonových, tl. 150 mm, desky 599 x 249 x 150 mm</t>
  </si>
  <si>
    <t>58</t>
  </si>
  <si>
    <t>"m.č.109" 3,32*5,1</t>
  </si>
  <si>
    <t>"m.č.126" 3,32*4,45</t>
  </si>
  <si>
    <t>"m.č.102" 3,32*1,44</t>
  </si>
  <si>
    <t>346275116R00</t>
  </si>
  <si>
    <t>Přizdívky z desek pórobetonových, tl. 200 mm</t>
  </si>
  <si>
    <t>60</t>
  </si>
  <si>
    <t>přizdívky kalkulované na výšku 1,5m (viz řez 2):</t>
  </si>
  <si>
    <t>"m.č.106" 1,5*2,3</t>
  </si>
  <si>
    <t>"m.č.118" 1,5*1,2</t>
  </si>
  <si>
    <t>"m.č.129" 1,5*0,85</t>
  </si>
  <si>
    <t>31</t>
  </si>
  <si>
    <t>346275115R00</t>
  </si>
  <si>
    <t>Přizdívky z desek pórobetonových, tl. 150 mm</t>
  </si>
  <si>
    <t>62</t>
  </si>
  <si>
    <t>"m.č.122" 1,5*1,2</t>
  </si>
  <si>
    <t>"m.č.103" 1,5*1,33</t>
  </si>
  <si>
    <t>"m.č.107" 1,5*1</t>
  </si>
  <si>
    <t>"m.č.128" 1,5*(1,18+0,96)</t>
  </si>
  <si>
    <t>"m.č.130" 1,5*1,08</t>
  </si>
  <si>
    <t>"m.č.131" 1,5*3,5</t>
  </si>
  <si>
    <t>346275114R00</t>
  </si>
  <si>
    <t>Přizdívky z desek pórobetonových, tl. 125 mm</t>
  </si>
  <si>
    <t>64</t>
  </si>
  <si>
    <t>"m.č.121" 1,5*1,0</t>
  </si>
  <si>
    <t>"m.č.117" 1,5*1</t>
  </si>
  <si>
    <t>"m.č.116" 1,5*1</t>
  </si>
  <si>
    <t>33</t>
  </si>
  <si>
    <t>317120010RAI</t>
  </si>
  <si>
    <t>Osazení překladů prefa, otvor šířky do 105 cm, bez dodávky - překlad ve specifikaci</t>
  </si>
  <si>
    <t>kus</t>
  </si>
  <si>
    <t>66</t>
  </si>
  <si>
    <t>10+16</t>
  </si>
  <si>
    <t>59321899R</t>
  </si>
  <si>
    <t>Překlad pórobetonový 125-1250 nenosný, 1250 x 125 x 249 mm</t>
  </si>
  <si>
    <t>68</t>
  </si>
  <si>
    <t>"viz výpis překladů" 16</t>
  </si>
  <si>
    <t>35</t>
  </si>
  <si>
    <t>59321898R</t>
  </si>
  <si>
    <t>Překlad pórobetonový 100-1250 nenosný, 1250 x 100 x 249 mm</t>
  </si>
  <si>
    <t>70</t>
  </si>
  <si>
    <t>"viz výpis překladů" 10</t>
  </si>
  <si>
    <t>317121044RU2</t>
  </si>
  <si>
    <t>Překlad nosný pórobetonový, světlost otvoru do 1800 mm, překlad nosný 300-1750, 174 x 24,9 x 30 cm</t>
  </si>
  <si>
    <t>72</t>
  </si>
  <si>
    <t>"viz výpis překladů" 1</t>
  </si>
  <si>
    <t>37</t>
  </si>
  <si>
    <t>317120031RAB</t>
  </si>
  <si>
    <t xml:space="preserve">Překlad z U tvarovek pórobet. a dobetonování, výztuž, U profil  600 x 250 x 300 mm</t>
  </si>
  <si>
    <t>74</t>
  </si>
  <si>
    <t>"viz výpis překladů" 6</t>
  </si>
  <si>
    <t>310271630R00</t>
  </si>
  <si>
    <t>Zazdívka otvorů do 4 m2, pórobet.tvárnice, tl.30cm</t>
  </si>
  <si>
    <t>76</t>
  </si>
  <si>
    <t>zazdívka otvoru:</t>
  </si>
  <si>
    <t>"m.č.126" 0,8*2,1*0,3</t>
  </si>
  <si>
    <t>"m.č.109" 0,86*2*0,3</t>
  </si>
  <si>
    <t>39</t>
  </si>
  <si>
    <t>310271525R00</t>
  </si>
  <si>
    <t>Zazdívka otvorů do 1 m2, pórobet.tvárnice, tl.25cm</t>
  </si>
  <si>
    <t>78</t>
  </si>
  <si>
    <t>západní štít-zazdívky otvorů:</t>
  </si>
  <si>
    <t>1,2*1,6*0,25</t>
  </si>
  <si>
    <t>0,4*0,6*0,25</t>
  </si>
  <si>
    <t>310239211RTX</t>
  </si>
  <si>
    <t>Zazdívka otvorů plochy do 4 m2 pórobet.tvárnice, tl.30cm - 70cm</t>
  </si>
  <si>
    <t>80</t>
  </si>
  <si>
    <t>dozdívka parapetu m.č.121:</t>
  </si>
  <si>
    <t>2,05*2,55*0,69</t>
  </si>
  <si>
    <t>-1,2*0,6*0,69</t>
  </si>
  <si>
    <t>dozdívka parapetu a okna m.č.118:</t>
  </si>
  <si>
    <t>1,62*1,45*0,69</t>
  </si>
  <si>
    <t>0,44*0,85*0,69</t>
  </si>
  <si>
    <t>zazdívka otvorů, přizdění ostění m.č.109:</t>
  </si>
  <si>
    <t>0,9*2,28*0,525</t>
  </si>
  <si>
    <t>1*2,28*0,525-(0,43*0,3*0,525)</t>
  </si>
  <si>
    <t>dozdívka ostění m.č.126:</t>
  </si>
  <si>
    <t>(0,27+1)*2,65*0,49</t>
  </si>
  <si>
    <t>zazdívka otvoru m.č.114:</t>
  </si>
  <si>
    <t>0,8*2,28*0,49</t>
  </si>
  <si>
    <t>41</t>
  </si>
  <si>
    <t>317940911RAX</t>
  </si>
  <si>
    <t>Osazení válcovaných profilů dodatečně, vysekání drážky, dodávka profilů</t>
  </si>
  <si>
    <t>82</t>
  </si>
  <si>
    <t>ocelové překlady nadpraží::</t>
  </si>
  <si>
    <t>čistá míra, délky a dimenze viz půdorys 1NP-NS:</t>
  </si>
  <si>
    <t>POZN.ROZPOČTÁŘE:</t>
  </si>
  <si>
    <t>do jednotkové ceny nutno započíst podkladní plech-viz statika:</t>
  </si>
  <si>
    <t>4*2,875*17,9*1/1000</t>
  </si>
  <si>
    <t>3*2,65*17,9*1/1000</t>
  </si>
  <si>
    <t>3*4,15*21,9*1/1000</t>
  </si>
  <si>
    <t>3*4,65*26,3*1/1000</t>
  </si>
  <si>
    <t>3*3,5*21,9*1/1000</t>
  </si>
  <si>
    <t>2*3*2,5*17,9*1/1000</t>
  </si>
  <si>
    <t>2*2,9*17,9*1/1000</t>
  </si>
  <si>
    <t>3*1,3*8,34*1/1000</t>
  </si>
  <si>
    <t>3*3*1,5*8,34*1/1000</t>
  </si>
  <si>
    <t>3*2,4*14,4*1/1000</t>
  </si>
  <si>
    <t>3*1,8*14,4*1/1000</t>
  </si>
  <si>
    <t>2*4,9*26,3*1/1000</t>
  </si>
  <si>
    <t>2*3,4*17,9*1/1000</t>
  </si>
  <si>
    <t>3*2,5*17,9*1/1000</t>
  </si>
  <si>
    <t>317234410RT2</t>
  </si>
  <si>
    <t>Vyzdívka mezi nosníky cihlami pálenými na MC, s použitím suché maltové směsi</t>
  </si>
  <si>
    <t>84</t>
  </si>
  <si>
    <t>2,875*0,16*0,45</t>
  </si>
  <si>
    <t>2,65*0,16*0,3</t>
  </si>
  <si>
    <t>4,15*0,18*0,3</t>
  </si>
  <si>
    <t>4,65*0,2*0,3</t>
  </si>
  <si>
    <t>3,5*0,18*0,3</t>
  </si>
  <si>
    <t>2*2,5*0,16*0,3</t>
  </si>
  <si>
    <t>2,9*0,16*0,2</t>
  </si>
  <si>
    <t>1,3*0,1*0,3</t>
  </si>
  <si>
    <t>3*1,5*0,1*0,3</t>
  </si>
  <si>
    <t>2,4*0,14*0,3</t>
  </si>
  <si>
    <t>1,8*0,14*0,3</t>
  </si>
  <si>
    <t>4,9*0,2*0,2</t>
  </si>
  <si>
    <t>3,4*0,16*0,2</t>
  </si>
  <si>
    <t>2,5*0,16*0,3</t>
  </si>
  <si>
    <t>43</t>
  </si>
  <si>
    <t>346244381RT2</t>
  </si>
  <si>
    <t>Plentování ocelových nosníků výšky do 20 cm, s použitím suché maltové směsi</t>
  </si>
  <si>
    <t>86</t>
  </si>
  <si>
    <t>2,875*0,16*2</t>
  </si>
  <si>
    <t>2,65*0,16*2</t>
  </si>
  <si>
    <t>4,15*0,18*2</t>
  </si>
  <si>
    <t>4,65*0,2*2</t>
  </si>
  <si>
    <t>3,5*0,18*2</t>
  </si>
  <si>
    <t>2*2,5*0,16*2</t>
  </si>
  <si>
    <t>2,9*0,16*2</t>
  </si>
  <si>
    <t>1,3*0,1*2</t>
  </si>
  <si>
    <t>3*1,5*0,1*2</t>
  </si>
  <si>
    <t>2,4*0,14*2</t>
  </si>
  <si>
    <t>1,8*0,14*2</t>
  </si>
  <si>
    <t>4,9*0,2*2</t>
  </si>
  <si>
    <t>3,4*0,16*2</t>
  </si>
  <si>
    <t>2,5*0,16*2</t>
  </si>
  <si>
    <t>Zdi podpěrné a volné</t>
  </si>
  <si>
    <t>318216113RT2</t>
  </si>
  <si>
    <t>Oplocení gabiony š.300 mm, oko 100x50 mm, včetně dodávky lomového kamene</t>
  </si>
  <si>
    <t>88</t>
  </si>
  <si>
    <t>opěrka před částí bufetu:</t>
  </si>
  <si>
    <t>0,5*(1+1,5+0,4+4,14+1,80+6,79)</t>
  </si>
  <si>
    <t>opěrka za veřejnými toaletami.</t>
  </si>
  <si>
    <t>6*1,50</t>
  </si>
  <si>
    <t>399</t>
  </si>
  <si>
    <t>Sádrokartony</t>
  </si>
  <si>
    <t>45</t>
  </si>
  <si>
    <t>416022123R00</t>
  </si>
  <si>
    <t>Podhled SDK,ocel.dvouúrov.křížový rošt,1x RBI 12,5</t>
  </si>
  <si>
    <t>90</t>
  </si>
  <si>
    <t>kalkulováno bez popisu v legendě místností půdorysu:</t>
  </si>
  <si>
    <t>rozsah dle zakreslení v řezu a instalace VZT:</t>
  </si>
  <si>
    <t>hygienické zázemí - mokrý provoz:</t>
  </si>
  <si>
    <t>m.č.121:</t>
  </si>
  <si>
    <t>2,41+2,07</t>
  </si>
  <si>
    <t>m.č.110:</t>
  </si>
  <si>
    <t>3,61+2,77+2,77+3,60</t>
  </si>
  <si>
    <t>416022121R00</t>
  </si>
  <si>
    <t>Podhledy SDK,ocel.dvouúrov.křížový rošt,1x RB 12,5</t>
  </si>
  <si>
    <t>92</t>
  </si>
  <si>
    <t>hygienické zázemí - suchý provoz:</t>
  </si>
  <si>
    <t>m.č.122:</t>
  </si>
  <si>
    <t>3,45+1,72</t>
  </si>
  <si>
    <t>m.č.116:</t>
  </si>
  <si>
    <t>1,8+1,8</t>
  </si>
  <si>
    <t>m.č.118:</t>
  </si>
  <si>
    <t>3,8+1,8</t>
  </si>
  <si>
    <t>m.č.104:</t>
  </si>
  <si>
    <t>3,4</t>
  </si>
  <si>
    <t>m.č.105:</t>
  </si>
  <si>
    <t>2,6</t>
  </si>
  <si>
    <t>m.č.106:</t>
  </si>
  <si>
    <t>2,03+2,9</t>
  </si>
  <si>
    <t>m.č.107:</t>
  </si>
  <si>
    <t>2,1+1,75+1,69</t>
  </si>
  <si>
    <t>zázemí bufetu:</t>
  </si>
  <si>
    <t>"m.č.119" 5,45</t>
  </si>
  <si>
    <t>"m.č.120"9,86</t>
  </si>
  <si>
    <t>"m.č.123"3,36</t>
  </si>
  <si>
    <t>"m.č.124"6,17</t>
  </si>
  <si>
    <t>"m.č.125"3,52</t>
  </si>
  <si>
    <t>"m.č. 1.26" 17,34</t>
  </si>
  <si>
    <t>47</t>
  </si>
  <si>
    <t>342264098R00</t>
  </si>
  <si>
    <t>Příplatek k podhledu sádrokart. za plochu do 10 m2</t>
  </si>
  <si>
    <t>94</t>
  </si>
  <si>
    <t>"m.č.120" 9,86</t>
  </si>
  <si>
    <t>"m.č.123" 3,36</t>
  </si>
  <si>
    <t>"m.č.124" 6,17</t>
  </si>
  <si>
    <t>"m.č.125" 3,52</t>
  </si>
  <si>
    <t>342265132RT6</t>
  </si>
  <si>
    <t>Úprava podkroví sádrokarton. na ocel. rošt vodor., desky protipožární tl. 12,5 mm, bez izolace</t>
  </si>
  <si>
    <t>96</t>
  </si>
  <si>
    <t>podhled veřejných toalet m.č.128-131:</t>
  </si>
  <si>
    <t>9,36+4+4,13+2,92+4,06+9,45</t>
  </si>
  <si>
    <t>49</t>
  </si>
  <si>
    <t>342265991R00</t>
  </si>
  <si>
    <t>Příplatek k úpravě podkroví za tloušťku desek 15mm</t>
  </si>
  <si>
    <t>98</t>
  </si>
  <si>
    <t>Komunikace</t>
  </si>
  <si>
    <t>DL-VB</t>
  </si>
  <si>
    <t>NOVÁ DLAŽBA-VELKOPLOŠNÁ BETONOVÁ, skladba</t>
  </si>
  <si>
    <t>-m2</t>
  </si>
  <si>
    <t>100</t>
  </si>
  <si>
    <t>51</t>
  </si>
  <si>
    <t>181101111R00</t>
  </si>
  <si>
    <t>Úprava pláně v zářezech se zhutněním - ručně</t>
  </si>
  <si>
    <t>102</t>
  </si>
  <si>
    <t>"výměra viz výkr.situace" 650</t>
  </si>
  <si>
    <t>564851111R00</t>
  </si>
  <si>
    <t>Podklad ze štěrkodrti po zhutnění tloušťky 15 cm</t>
  </si>
  <si>
    <t>104</t>
  </si>
  <si>
    <t>53</t>
  </si>
  <si>
    <t>596811111RT4</t>
  </si>
  <si>
    <t>Kladení dlaždic kom.pro pěší, lože z kameniva těž., včetně dlaždic betonových 50/50/5 cm</t>
  </si>
  <si>
    <t>106</t>
  </si>
  <si>
    <t>plošná betonová dlažba, protiskluz.R11, tl.50mm:</t>
  </si>
  <si>
    <t>650</t>
  </si>
  <si>
    <t>916561111RT7</t>
  </si>
  <si>
    <t xml:space="preserve">Osazení záhon.obrubníků do lože z C 12/15 s opěrou, včetně obrubníku   100/5/20 cm</t>
  </si>
  <si>
    <t>m</t>
  </si>
  <si>
    <t>108</t>
  </si>
  <si>
    <t>91,1</t>
  </si>
  <si>
    <t>55</t>
  </si>
  <si>
    <t>917862111R00</t>
  </si>
  <si>
    <t>Osazení stojatého obrubníku betonového, s boční opěrou, do lože z betonu C 12/15</t>
  </si>
  <si>
    <t>124</t>
  </si>
  <si>
    <t>59217497R.1</t>
  </si>
  <si>
    <t>Obrubník silniční oblouk vnitřní ABO 2-15 250 x 150 x 780 mm</t>
  </si>
  <si>
    <t>126</t>
  </si>
  <si>
    <t>57</t>
  </si>
  <si>
    <t>917862111RT5</t>
  </si>
  <si>
    <t>Osazení stojatého obrubníku betonového, s boční opěrou, do lože z betonu C 12/15, včetně obrubníku ABO 100/10/25</t>
  </si>
  <si>
    <t>128</t>
  </si>
  <si>
    <t>"výměra viz výkr.situace pojízdných ploch" 48</t>
  </si>
  <si>
    <t>ZPPN3,5</t>
  </si>
  <si>
    <t>ZPEVNĚNÉ PLOCHY POJEZDOVÉ + ZÁLIV NAD 3,5t, skladba</t>
  </si>
  <si>
    <t>110</t>
  </si>
  <si>
    <t>59</t>
  </si>
  <si>
    <t>181101102R00</t>
  </si>
  <si>
    <t>Úprava pláně v zářezech v hor. 1-4, se zhutněním</t>
  </si>
  <si>
    <t>132</t>
  </si>
  <si>
    <t>"výměra viz výkr.situace pojízdných ploch" 211,00</t>
  </si>
  <si>
    <t>564851111.1</t>
  </si>
  <si>
    <t>Podklad ze štěrkodrtě ŠD (0-32mm) plochy přes 100 m2 tl 150 mm</t>
  </si>
  <si>
    <t>-1406547707</t>
  </si>
  <si>
    <t>61</t>
  </si>
  <si>
    <t>564861111.1</t>
  </si>
  <si>
    <t>Podklad ze štěrkodrtě ŠD (0-63mm) plochy přes 100 m2 tl 200 mm</t>
  </si>
  <si>
    <t>219698563</t>
  </si>
  <si>
    <t>596215040R00</t>
  </si>
  <si>
    <t>Kladení zámkové dlažby tl. 8 cm do drtě tl. 4 cm, vč dodávky .lože, výplní spár, 2x vibrováním</t>
  </si>
  <si>
    <t>138</t>
  </si>
  <si>
    <t>63</t>
  </si>
  <si>
    <t>M</t>
  </si>
  <si>
    <t>PSB.14012600.1</t>
  </si>
  <si>
    <t>PRESBETON HOLLAND III VSK (Přírodní) 200x200x80</t>
  </si>
  <si>
    <t>2146800012</t>
  </si>
  <si>
    <t>211,70*1,02</t>
  </si>
  <si>
    <t>917932121RT2</t>
  </si>
  <si>
    <t>Osazení betonové prefa přídlažby do lože z C16/20, včetně dodávky silniční přídlažby</t>
  </si>
  <si>
    <t>142</t>
  </si>
  <si>
    <t>" výměra viz výkr.situace pojízdných ploch" 10,5</t>
  </si>
  <si>
    <t>65</t>
  </si>
  <si>
    <t>998223011R00</t>
  </si>
  <si>
    <t>Přesun hmot, pozemní komunikace, kryt dlážděný</t>
  </si>
  <si>
    <t>144</t>
  </si>
  <si>
    <t>generováno rozpočtářským programem:</t>
  </si>
  <si>
    <t>"oddíl č.5 celkem" 645,71</t>
  </si>
  <si>
    <t>5-01.R</t>
  </si>
  <si>
    <t>Řezání obrubníků a dlažby diamantovým kotoučem, dořezy</t>
  </si>
  <si>
    <t>146</t>
  </si>
  <si>
    <t>67</t>
  </si>
  <si>
    <t>593723030RRR</t>
  </si>
  <si>
    <t>D+M Stupeň schodišťový vymývaný, vč. přesunu hmot</t>
  </si>
  <si>
    <t>bm</t>
  </si>
  <si>
    <t>148</t>
  </si>
  <si>
    <t>venkovní prefa schodišťové stupně:</t>
  </si>
  <si>
    <t>2*10</t>
  </si>
  <si>
    <t>23,8+23,1+22,4+21,7</t>
  </si>
  <si>
    <t>451971112R00</t>
  </si>
  <si>
    <t>Položení vrstvy z geotextilie, uchycení sponami</t>
  </si>
  <si>
    <t>150</t>
  </si>
  <si>
    <t>zpevněné plochy pojezdové + parkovací záliv</t>
  </si>
  <si>
    <t>211,70</t>
  </si>
  <si>
    <t>69</t>
  </si>
  <si>
    <t>597101020RAA</t>
  </si>
  <si>
    <t>Žlab odvodňovací polymerbeton, zatížení B125 kN, včetně dodávky roštu a žlabu RONN</t>
  </si>
  <si>
    <t>152</t>
  </si>
  <si>
    <t>597103013RA0</t>
  </si>
  <si>
    <t>Vpusť k žlabu polymerbetonová B125, litinový rošt</t>
  </si>
  <si>
    <t>154</t>
  </si>
  <si>
    <t>71</t>
  </si>
  <si>
    <t>5-001.R</t>
  </si>
  <si>
    <t>Dopojení odvod. žlabu do stávající kanalizace, vč. zemních prací a materiálu</t>
  </si>
  <si>
    <t>156</t>
  </si>
  <si>
    <t>Upravy povrchů vnitřní</t>
  </si>
  <si>
    <t>610991111R00</t>
  </si>
  <si>
    <t>Zakrývání výplní vnitřních otvorů</t>
  </si>
  <si>
    <t>158</t>
  </si>
  <si>
    <t>0,9*2,3+2*1,2*0,6</t>
  </si>
  <si>
    <t>2,1*0,9+6*2,1*2,3</t>
  </si>
  <si>
    <t>2*0,9*0,6+4*1*2,02+4*0,9*0,6</t>
  </si>
  <si>
    <t>2*2,3+2*1,2*0,6+2*2,1*2,3+2*1,2*0,6</t>
  </si>
  <si>
    <t>73</t>
  </si>
  <si>
    <t>61-01.R</t>
  </si>
  <si>
    <t>D+M betonová stěrka na stěny do mokrého provozu, vč. podkladních vrstev-kpl.skladba</t>
  </si>
  <si>
    <t>160</t>
  </si>
  <si>
    <t>rozsah dle legendy místností::</t>
  </si>
  <si>
    <t>"m.č.103" (5,54-0,9)*2,1+0,15*1,33</t>
  </si>
  <si>
    <t>" m.č.106" (5,78+7,52-3*0,8)*2,1+0,15*2,3</t>
  </si>
  <si>
    <t>"m.č.107" (5,9+5,5+5,38-5*0,8)*2,1+0,15*1</t>
  </si>
  <si>
    <t>"m.č.116" (5,6+5,6-3*0,8)*2,1+0,15*1</t>
  </si>
  <si>
    <t>"m.č.117" (5,6+5,29+5,6-5*0,8)*2,1+0,15*1</t>
  </si>
  <si>
    <t>"m.č.118" (7,84-0,9)*2,1+0,15*1-1,2*0,4+2*0,35*0,4</t>
  </si>
  <si>
    <t>"m.č.121" (6,25+5,85+5,47-5*0,8)*2,1+0,15*1-1,2*0,4+2*0,35*0,4</t>
  </si>
  <si>
    <t>"m.č.122" (7,45-0,8)*2,1+0,15*1</t>
  </si>
  <si>
    <t>"m.č.126" (16,81-1)*2,1-(2,5*1,2+2,1*1,2)</t>
  </si>
  <si>
    <t>"m.č.128" (12,33+8,37-3*0,9)*1,2+0,15*(1,18+0,9)</t>
  </si>
  <si>
    <t>"m.č.129" (8,46-0,9)*1,2+0,15*0,82</t>
  </si>
  <si>
    <t>" m.č.130" (7,56-0,9)*1,2+0,15*1,08</t>
  </si>
  <si>
    <t>"m.č.131" (8,41+12,4-3*0,9)*1,2+0,15*3,5</t>
  </si>
  <si>
    <t>612470240RAA</t>
  </si>
  <si>
    <t xml:space="preserve">Omítka stěn vnitřní vápenná dvouvrstvá, štuková, omítka tloušťky 15 mm,  pomocné lešení</t>
  </si>
  <si>
    <t>162</t>
  </si>
  <si>
    <t>omítka na novém zdivu (bez výměry bet.stěrky):</t>
  </si>
  <si>
    <t>zázemí bufetu po podhled (h=2,8m):</t>
  </si>
  <si>
    <t>"m.č.119" 2,8*10,56-(1,2*2,3+1*2)+0,15*(1,2+2*2,3)</t>
  </si>
  <si>
    <t>"m.č.120" 2,8*18,02-2*(3*1+2*0,9+2*0,8)</t>
  </si>
  <si>
    <t>"m.č.123" 2,8*7,48-(1,2*0,6+0,9*2)+0,15*(1,2+2*0,6)</t>
  </si>
  <si>
    <t>"m.č.124" 2,8*10-(1,2*0,6+1*2)+0,15*(1,2+2*0,6)</t>
  </si>
  <si>
    <t>"m.č.125" 2,8*7,7-0,9*2</t>
  </si>
  <si>
    <t>na příčkách zázemí mezi stěrkou a SDK (h=0,7):</t>
  </si>
  <si>
    <t>"m.č.116-118, 121, 122" 0,7*(6,25+5,85+5,47+7,45)</t>
  </si>
  <si>
    <t>0,7*(7,83+5,6+5,29+5,6+5,6+5,6)</t>
  </si>
  <si>
    <t>"m.č.126 (na novém zdivu nad stěrku h=1m)"1*10,4</t>
  </si>
  <si>
    <t>"ostění" 0,39*(2*2+1)</t>
  </si>
  <si>
    <t>"m.č.114 (na nové příčce)"3,1*5,65</t>
  </si>
  <si>
    <t>"m.č.114 (na zazdívce)" 2,1*0,8</t>
  </si>
  <si>
    <t>"m.č.115 (na nové příčce)"3,1*(8,56+7,41)-2*(3*0,9+2*0,8)</t>
  </si>
  <si>
    <t>"m.č.115 (na zazdívce)" 2,1*0,8</t>
  </si>
  <si>
    <t>"ostění" 0,49*(1,5+2*2,4)</t>
  </si>
  <si>
    <t>"m.č.113 (na nových příčkách po SDK h=2,8m)" 2,8*4,4-2*(0,9+0,8)</t>
  </si>
  <si>
    <t>"m.č.113 (na zazdívce)" 0,86*2</t>
  </si>
  <si>
    <t>"m.č.109 (na nové příčce h=3,15)" 3,15*5,1</t>
  </si>
  <si>
    <t>"m.č.109 (na zazdívkách)" 2,02*(0,86+0,9+1)</t>
  </si>
  <si>
    <t>"m.č.112, 111 (mezi stěrkou a SDK h=0,7m)" 0,7*(6,68+6,68)</t>
  </si>
  <si>
    <t>"m.č.110 (na nových příčkách po SDK h=2,8m)" 2,8*3,8-2*(0,8+0,9)</t>
  </si>
  <si>
    <t>"m.č.103 (mezi stěrkou a klenbou h=1m)" 1*5,54</t>
  </si>
  <si>
    <t>"m.č.101 (na novém zdivu h=3,15m)" 3,15*3,42</t>
  </si>
  <si>
    <t>"m.č.102 (na novém zdivu h=3,15m)" 3,15*2,43</t>
  </si>
  <si>
    <t>"m.č.104 (na novém zdivu h=3,15m)" 3,15*(4,03+4,18)-2*(0,9+3*0,8)</t>
  </si>
  <si>
    <t>"m.č.105 (na novém zdivu h=3,15m)" 3,15*3,37-2*0,8</t>
  </si>
  <si>
    <t>"m.č.107, 106 (mezi stěrkou a SDK h=0,7m)" 0,7*(5,5+5,9+5,38+5,78+7,52)</t>
  </si>
  <si>
    <t>75</t>
  </si>
  <si>
    <t>612421431R00</t>
  </si>
  <si>
    <t>Oprava vápen.omítek stěn do 50 % pl. - štukových</t>
  </si>
  <si>
    <t>164</t>
  </si>
  <si>
    <t>na ponechaném zdivu:</t>
  </si>
  <si>
    <t>3,15*(6,5+6,1+8,9+15,8+14,2+31,5)</t>
  </si>
  <si>
    <t>odpočty otvorů:</t>
  </si>
  <si>
    <t>-(2*2,1*2,3+2*1,2*0,6+2*2,3)</t>
  </si>
  <si>
    <t>-(6*2,1*2,3)</t>
  </si>
  <si>
    <t>část veřejné toalety:</t>
  </si>
  <si>
    <t>1,8*(12,3+8,4+8,5+7,6+8,4+12,4)</t>
  </si>
  <si>
    <t>-(4*0,9*0,6+4*1*0,8+4*0,9*0,8)</t>
  </si>
  <si>
    <t>611421431R00</t>
  </si>
  <si>
    <t>Oprava váp.omítek stropů do 50% plochy - štukových</t>
  </si>
  <si>
    <t>166</t>
  </si>
  <si>
    <t>dispozice bez výměry schodiště a SDK podhledů:</t>
  </si>
  <si>
    <t>254</t>
  </si>
  <si>
    <t>Upravy povrchů vnější</t>
  </si>
  <si>
    <t>77</t>
  </si>
  <si>
    <t>620991121R00</t>
  </si>
  <si>
    <t>Zakrývání výplní vnějších otvorů</t>
  </si>
  <si>
    <t>168</t>
  </si>
  <si>
    <t>622311132RT3</t>
  </si>
  <si>
    <t>Zateplovací systém, fasáda, EPS F tl.100 mm, s omítkou silikonovou, probarvenou</t>
  </si>
  <si>
    <t>170</t>
  </si>
  <si>
    <t>fasáda západ (částečně):</t>
  </si>
  <si>
    <t>8,64*3</t>
  </si>
  <si>
    <t>-(1,1*2,3+2*1,2*0,6)</t>
  </si>
  <si>
    <t>79</t>
  </si>
  <si>
    <t>622311152RT3</t>
  </si>
  <si>
    <t>Zateplovací systém, ostění, EPS F tl. 20 mm, s omítkou silikonovou, probarvenou</t>
  </si>
  <si>
    <t>172</t>
  </si>
  <si>
    <t>0,2*(2*2,3+1,1)</t>
  </si>
  <si>
    <t>2*0,2*(2*0,6+1,2)</t>
  </si>
  <si>
    <t>622311563R00</t>
  </si>
  <si>
    <t>Zateplovací systém, parapet, XPS tl. 30 mm</t>
  </si>
  <si>
    <t>174</t>
  </si>
  <si>
    <t>2*1,2*0,2</t>
  </si>
  <si>
    <t>81</t>
  </si>
  <si>
    <t>622475311RT5</t>
  </si>
  <si>
    <t>Omítka vnější stěn lehčená, jádro, vyztužené, vrchní vrstva minerální tl. 1,5 mm</t>
  </si>
  <si>
    <t>176</t>
  </si>
  <si>
    <t>omítka vnější na zazdívkách:</t>
  </si>
  <si>
    <t>"m.č.126" 0,8*2,1</t>
  </si>
  <si>
    <t>" m.č.109"0,86*2</t>
  </si>
  <si>
    <t>"m.č.119, 125" 2*4,85</t>
  </si>
  <si>
    <t>2,05*2,55</t>
  </si>
  <si>
    <t>-1,2*0,6</t>
  </si>
  <si>
    <t>1,62*1,45</t>
  </si>
  <si>
    <t>0,44*0,85</t>
  </si>
  <si>
    <t>0,9*2,28</t>
  </si>
  <si>
    <t>1*2,28-(0,43*0,3)</t>
  </si>
  <si>
    <t>(0,27+1)*2,65</t>
  </si>
  <si>
    <t>0,8*2,28</t>
  </si>
  <si>
    <t>vnější ostění na dozdívkách:</t>
  </si>
  <si>
    <t>0,25*(2*1,2+4*0,6)</t>
  </si>
  <si>
    <t>0,25*(0,43+0,6)</t>
  </si>
  <si>
    <t>622200010RAA</t>
  </si>
  <si>
    <t>Očištění a nátěr omítek fasádní barvou, očištění tlakovou vodou a ruční dočištění kartáči</t>
  </si>
  <si>
    <t>178</t>
  </si>
  <si>
    <t>výměry odečteny kreslícím programem:</t>
  </si>
  <si>
    <t>viz výkr. pohledů:</t>
  </si>
  <si>
    <t>"J"61</t>
  </si>
  <si>
    <t>"S" 72</t>
  </si>
  <si>
    <t>"V" 51</t>
  </si>
  <si>
    <t>"Z" 59</t>
  </si>
  <si>
    <t>prostor terasy:</t>
  </si>
  <si>
    <t>30*3</t>
  </si>
  <si>
    <t>-2,3*(2,475+2,25+3,75+4,235+2*2,1)-2,5*1,4</t>
  </si>
  <si>
    <t>2,3*(0,69+6*0,5+4*0,55)</t>
  </si>
  <si>
    <t>strop nad terasou:</t>
  </si>
  <si>
    <t>83</t>
  </si>
  <si>
    <t>781770010RTX</t>
  </si>
  <si>
    <t>D+M Obklad vnější keramický 10 x 10 cm, kpl.vč.přípravy podkladu, dodávky obkladu,spár.</t>
  </si>
  <si>
    <t>180</t>
  </si>
  <si>
    <t>OBSAHUJE::</t>
  </si>
  <si>
    <t>-očištění a vyrovnání podkladu:</t>
  </si>
  <si>
    <t>-penetraci:</t>
  </si>
  <si>
    <t>-dodávku + montáž mrazuvzdorného obkladu 10x10cm:</t>
  </si>
  <si>
    <t>-spárování mrazuvzdornou hmotou:</t>
  </si>
  <si>
    <t>-lišty:</t>
  </si>
  <si>
    <t>"kpl.celkem" 80</t>
  </si>
  <si>
    <t>Podlahy a podlahové konstrukce</t>
  </si>
  <si>
    <t>631312611R00</t>
  </si>
  <si>
    <t>Mazanina betonová tl. 5 - 8 cm C 16/20</t>
  </si>
  <si>
    <t>182</t>
  </si>
  <si>
    <t>roznášecí mazanina-výměry odečteny kreslícím programem:</t>
  </si>
  <si>
    <t>část bufet a koupaliště:</t>
  </si>
  <si>
    <t>285,76*0,07</t>
  </si>
  <si>
    <t>33,92*0,055</t>
  </si>
  <si>
    <t>85</t>
  </si>
  <si>
    <t>596841111RTX</t>
  </si>
  <si>
    <t>Kladení dlažby z dlaždic kom.pro pěší do lepidla, včetně dlaždic betonových 50/50/5 cm</t>
  </si>
  <si>
    <t>184</t>
  </si>
  <si>
    <t>dlažba dle výběru architekta:</t>
  </si>
  <si>
    <t>skladba venkovní terasy viz řez 2-2:</t>
  </si>
  <si>
    <t>81,63</t>
  </si>
  <si>
    <t>Trubní vedení (vč.přesunu hmot)</t>
  </si>
  <si>
    <t>212750010RAB</t>
  </si>
  <si>
    <t>Trativody z drenážních trubek, lože štěrkopís.,obsyp kamenivem,světlost trub 10cm</t>
  </si>
  <si>
    <t>186</t>
  </si>
  <si>
    <t>"drenáž" 36</t>
  </si>
  <si>
    <t>87</t>
  </si>
  <si>
    <t>831350015RAB</t>
  </si>
  <si>
    <t>Kanalizace z trub PVC hrdlových D 400 mm, hloubka 1,5 m</t>
  </si>
  <si>
    <t>188</t>
  </si>
  <si>
    <t>"retence" 15</t>
  </si>
  <si>
    <t>91</t>
  </si>
  <si>
    <t>Doplňující konstrukce a práce pozemních komunikací, letišť a ploch</t>
  </si>
  <si>
    <t>916131113</t>
  </si>
  <si>
    <t>Osazení silničního obrubníku betonového ležatého s boční opěrou do lože z betonu prostého</t>
  </si>
  <si>
    <t>-2048259138</t>
  </si>
  <si>
    <t>pojezdová plocha a parkovací záliv</t>
  </si>
  <si>
    <t>10,50</t>
  </si>
  <si>
    <t>89</t>
  </si>
  <si>
    <t>59217029</t>
  </si>
  <si>
    <t>obrubník silniční betonový nájezdový 1000x150x150mm</t>
  </si>
  <si>
    <t>-919607979</t>
  </si>
  <si>
    <t>10,5*1,02 'Přepočtené koeficientem množství</t>
  </si>
  <si>
    <t>Lešení a stavební výtahy</t>
  </si>
  <si>
    <t>94-01.R</t>
  </si>
  <si>
    <t>Lešení lehké, pomocné a fasádní, doprava, pronájem, zvedací a manipulační technika-4% z HSV</t>
  </si>
  <si>
    <t>%</t>
  </si>
  <si>
    <t>190</t>
  </si>
  <si>
    <t>95</t>
  </si>
  <si>
    <t>Dokončovací kce na pozem.stav.</t>
  </si>
  <si>
    <t>952901111R00</t>
  </si>
  <si>
    <t>Vyčištění budov o výšce podlaží do 4 m</t>
  </si>
  <si>
    <t>192</t>
  </si>
  <si>
    <t>95-01.R</t>
  </si>
  <si>
    <t>Zednické přípomoci profesím-bez prostupů střechou, ( drážky,prostupy,chráničky,zapravení )</t>
  </si>
  <si>
    <t>194</t>
  </si>
  <si>
    <t>93</t>
  </si>
  <si>
    <t>95-02.R</t>
  </si>
  <si>
    <t>Prostupy TZB střechou vč.bouracích prací, vč. zapravení a oplechování</t>
  </si>
  <si>
    <t>196</t>
  </si>
  <si>
    <t>DN100 - kotel 1ks:</t>
  </si>
  <si>
    <t>DN200 - 2ks:</t>
  </si>
  <si>
    <t>DN250 - 3ks:</t>
  </si>
  <si>
    <t>DN300 - 1ks:</t>
  </si>
  <si>
    <t>(před realizací nutno upřesnit):</t>
  </si>
  <si>
    <t>"nevyrozpočitatelná sada" 1</t>
  </si>
  <si>
    <t>Bourání konstrukcí</t>
  </si>
  <si>
    <t>96-01.R</t>
  </si>
  <si>
    <t>Odpojení a demontáž rozvodů a prvků TZB, komplet vč. přesunu, odvozu a likvidace hnot</t>
  </si>
  <si>
    <t>198</t>
  </si>
  <si>
    <t>96-02.R</t>
  </si>
  <si>
    <t>Demontáže výrobků PSV (nespecifikovatelné), truhlář, klempíř zámečník-vč.odvozu a likvidace</t>
  </si>
  <si>
    <t>200</t>
  </si>
  <si>
    <t>Klempíř:</t>
  </si>
  <si>
    <t>-parapety, lemování, oplechování, svody, lišty apod.:</t>
  </si>
  <si>
    <t>Truhlář:</t>
  </si>
  <si>
    <t>-okenice, parapety vnitřní, prahy, vestavba sauny, apod.:</t>
  </si>
  <si>
    <t>Zámečník:</t>
  </si>
  <si>
    <t>-mříže, revizní dvířka, poutače, anténa, doplňky stavby apod.:</t>
  </si>
  <si>
    <t>"celkem sada" 1</t>
  </si>
  <si>
    <t>96806RTX</t>
  </si>
  <si>
    <t>Vybourání výplní vnějších, dřevěných, plastových, vč. odvozu a likvidace hmot-kpl.</t>
  </si>
  <si>
    <t>202</t>
  </si>
  <si>
    <t>97</t>
  </si>
  <si>
    <t>968061125R00</t>
  </si>
  <si>
    <t>Vyvěšení dřevěných a plastových dveřních křídel pl. do 2 m2</t>
  </si>
  <si>
    <t>204</t>
  </si>
  <si>
    <t>968072455R00</t>
  </si>
  <si>
    <t>Vybourání kovových dveřních zárubní pl. do 2 m2</t>
  </si>
  <si>
    <t>206</t>
  </si>
  <si>
    <t>99</t>
  </si>
  <si>
    <t>968072456R00</t>
  </si>
  <si>
    <t>Vybourání kovových dveřních zárubní pl. nad 2 m2</t>
  </si>
  <si>
    <t>208</t>
  </si>
  <si>
    <t>962031113R00</t>
  </si>
  <si>
    <t>Bourání příček z cihel pálených plných tl. 65 mm</t>
  </si>
  <si>
    <t>210</t>
  </si>
  <si>
    <t>bourání zdiva kalkulovat jako komplet skladbu::</t>
  </si>
  <si>
    <t>vč. omítek, obkladů, překladů apod.::</t>
  </si>
  <si>
    <t>3,1*(1,45+0,91+3,42+1,45)-2*(4*0,7)</t>
  </si>
  <si>
    <t>3,1*(2+2+3,54+5,98+5*1,45+2,93)-2*(6*0,7+0,9)</t>
  </si>
  <si>
    <t>3,1*(5,5+1,28+2,73+1,4)-3-2*2*0,8</t>
  </si>
  <si>
    <t>3,1*(0,5+2,26+1,36+1,84+1,36+2*0,85)</t>
  </si>
  <si>
    <t>3,1*(2,83+3,5+4*1)-2*(6*0,7)</t>
  </si>
  <si>
    <t>101</t>
  </si>
  <si>
    <t>962031116R00</t>
  </si>
  <si>
    <t>Bourání příček z cihel pálených plných tl. 140 mm</t>
  </si>
  <si>
    <t>212</t>
  </si>
  <si>
    <t>3,1*(3,15+2,5+1,45+2,67+2,67+7,46)</t>
  </si>
  <si>
    <t>3,1*(4,53+7,73+2,96+1,4+2,65)-2*(4*0,9)</t>
  </si>
  <si>
    <t>3,1*(7,47+5,05+2*3,13)-2*(5*0,8)</t>
  </si>
  <si>
    <t>962032231R00</t>
  </si>
  <si>
    <t>Bourání zdiva z cihel pálených na MVC</t>
  </si>
  <si>
    <t>214</t>
  </si>
  <si>
    <t>(4,24+3,75)*2,3*0,5-2,07*0,5*(0,73+1,1)</t>
  </si>
  <si>
    <t>3,06*0,49*3-0,88*2*0,49</t>
  </si>
  <si>
    <t>3,1*(2,05+0,78)-3*(0,8*2*0,3)</t>
  </si>
  <si>
    <t>3,1*1,14-(0,8*2*0,315)</t>
  </si>
  <si>
    <t>3,1*0,31</t>
  </si>
  <si>
    <t>" sklady" 3,1*10</t>
  </si>
  <si>
    <t>103</t>
  </si>
  <si>
    <t>971100021RAD</t>
  </si>
  <si>
    <t>Vybourání otvorů ve zdivu cihelném, tloušťka 90 cm, s naložením a odvozem-bez poplatku</t>
  </si>
  <si>
    <t>216</t>
  </si>
  <si>
    <t>"obvodová zeď" 1,18*2,3+2,1*0,85+1,2*0,6+2,58*2,3</t>
  </si>
  <si>
    <t>971100021RAC</t>
  </si>
  <si>
    <t>Vybourání otvorů ve zdivu cihelném, tloušťka 60 cm, s naložením a odvozem-bez poplatk</t>
  </si>
  <si>
    <t>218</t>
  </si>
  <si>
    <t>parapety:</t>
  </si>
  <si>
    <t>6*2,05*0,85</t>
  </si>
  <si>
    <t>1,05*0,85+1,05*2,3</t>
  </si>
  <si>
    <t>2*2,3+0,77*2,3</t>
  </si>
  <si>
    <t>105</t>
  </si>
  <si>
    <t>971100021RAB</t>
  </si>
  <si>
    <t>Vybourání otvorů ve zdivu cihelném, tloušťka 45 cm, s naložením a odvozem-bez poplatku</t>
  </si>
  <si>
    <t>220</t>
  </si>
  <si>
    <t>"středová zeď" 1,5*2,4</t>
  </si>
  <si>
    <t>1,2*1,7</t>
  </si>
  <si>
    <t>971100021RAA</t>
  </si>
  <si>
    <t>Vybourání otvorů ve zdivu cihelném, tloušťka 30 cm, s naložením a odvozem-bez poplatku</t>
  </si>
  <si>
    <t>222</t>
  </si>
  <si>
    <t>"středová zeď" 2,5*1,4</t>
  </si>
  <si>
    <t>107</t>
  </si>
  <si>
    <t>967031132R00</t>
  </si>
  <si>
    <t>Přisekání rovných ostění cihelných na MVC</t>
  </si>
  <si>
    <t>224</t>
  </si>
  <si>
    <t>0,55*(2*2,3+11*0,85)</t>
  </si>
  <si>
    <t>0,5*(4*2,3)+0,3*(2*1,4)</t>
  </si>
  <si>
    <t>0,49*(2*2,4)</t>
  </si>
  <si>
    <t>0,69*(4*2,3+4*1,45)</t>
  </si>
  <si>
    <t>0,55*(2*2,3)</t>
  </si>
  <si>
    <t>0,5*(2*0,6)</t>
  </si>
  <si>
    <t>965042241RT5</t>
  </si>
  <si>
    <t>Bourání mazanin betonových tl. nad 10 cm, nad 4 m2, pneumat. kladivo, tl. mazaniny 15 - 20 cm</t>
  </si>
  <si>
    <t>226</t>
  </si>
  <si>
    <t>bourání podlah vč.dlažeb:</t>
  </si>
  <si>
    <t>408*0,155</t>
  </si>
  <si>
    <t>109</t>
  </si>
  <si>
    <t>973031843R00</t>
  </si>
  <si>
    <t>Vysekání kapes pro zavázání příček</t>
  </si>
  <si>
    <t>228</t>
  </si>
  <si>
    <t>12*3,1</t>
  </si>
  <si>
    <t>978059531R00</t>
  </si>
  <si>
    <t>Odsekání vnitřních obkladů stěn nad 2 m2</t>
  </si>
  <si>
    <t>230</t>
  </si>
  <si>
    <t>na ponechávaném zdivu:</t>
  </si>
  <si>
    <t>"(odhadem, bude účtováno dle skutečnosti)"75</t>
  </si>
  <si>
    <t>111</t>
  </si>
  <si>
    <t>978013191R00</t>
  </si>
  <si>
    <t>Otlučení omítek vnitřních stěn v rozsahu do 100 %</t>
  </si>
  <si>
    <t>232</t>
  </si>
  <si>
    <t>"(odhadem, bude účtováno dle skutečnosti)" 75</t>
  </si>
  <si>
    <t>112</t>
  </si>
  <si>
    <t>978023411R00</t>
  </si>
  <si>
    <t>Vysekání a úprava spár zdiva cihelného mimo komín.</t>
  </si>
  <si>
    <t>234</t>
  </si>
  <si>
    <t>113</t>
  </si>
  <si>
    <t>713101122R00</t>
  </si>
  <si>
    <t>Odstranění tepelné izolace stropů a podhledů, volně uložené, z desek minerálních, tl. 100 - 200 mm</t>
  </si>
  <si>
    <t>236</t>
  </si>
  <si>
    <t>"toalety" 34</t>
  </si>
  <si>
    <t>114</t>
  </si>
  <si>
    <t>963016152R00</t>
  </si>
  <si>
    <t>Demontáž podhledu SDK,2úrov.kříž.rošt,1xoplášť.15 mm</t>
  </si>
  <si>
    <t>238</t>
  </si>
  <si>
    <t>115</t>
  </si>
  <si>
    <t>961021311R00</t>
  </si>
  <si>
    <t>Bourání základů ze zdiva kamenného</t>
  </si>
  <si>
    <t>240</t>
  </si>
  <si>
    <t>podezdívka bufetu:</t>
  </si>
  <si>
    <t>6*1</t>
  </si>
  <si>
    <t>Demolice</t>
  </si>
  <si>
    <t>116</t>
  </si>
  <si>
    <t>981010010RA0</t>
  </si>
  <si>
    <t>Demolice dřevěných objektů postupným rozebráním, s naložením a odvozem hmot, bez poplatku za skládk</t>
  </si>
  <si>
    <t>242</t>
  </si>
  <si>
    <t>"zásobování, sklad" 13*3</t>
  </si>
  <si>
    <t>117</t>
  </si>
  <si>
    <t>981010020RAB</t>
  </si>
  <si>
    <t>Demolice budov z cihel postupným rozebráním, podíl konstrukcí do 20 %, s odvozem na skládku</t>
  </si>
  <si>
    <t>244</t>
  </si>
  <si>
    <t>"sklad tenis" 30*3,5</t>
  </si>
  <si>
    <t>"bufet" 33*3,5</t>
  </si>
  <si>
    <t>Staveništní přesun hmot</t>
  </si>
  <si>
    <t>118</t>
  </si>
  <si>
    <t>999281105R00</t>
  </si>
  <si>
    <t>Přesun hmot pro opravy a údržbu do výšky 6 m</t>
  </si>
  <si>
    <t>246</t>
  </si>
  <si>
    <t>559,97</t>
  </si>
  <si>
    <t>HSV</t>
  </si>
  <si>
    <t>Práce a dodávky HSV</t>
  </si>
  <si>
    <t>Úpravy povrchů, podlahy a osazování výplní</t>
  </si>
  <si>
    <t>119</t>
  </si>
  <si>
    <t>612325221</t>
  </si>
  <si>
    <t>Vápenocementová štuková omítka malých ploch do 0,09 m2 na stěnách</t>
  </si>
  <si>
    <t>-509816489</t>
  </si>
  <si>
    <t>zapavení otvorů pro VZT v příčkách - oboustranně</t>
  </si>
  <si>
    <t>20*2</t>
  </si>
  <si>
    <t>Ostatní konstrukce a práce, bourání</t>
  </si>
  <si>
    <t>120</t>
  </si>
  <si>
    <t>971033231</t>
  </si>
  <si>
    <t>Vybourání otvorů ve zdivu cihelném pl do 0,0225 m2 na MVC nebo MV tl do 150 mm</t>
  </si>
  <si>
    <t>-1315085544</t>
  </si>
  <si>
    <t>prostupy v příčkách - pro VZT</t>
  </si>
  <si>
    <t>711</t>
  </si>
  <si>
    <t>Izolace proti vodě</t>
  </si>
  <si>
    <t>121</t>
  </si>
  <si>
    <t>711111001RZ1</t>
  </si>
  <si>
    <t>Provedení izolace proti vlhkosti na ploše vodorovné, 1x asfaltovým penetračním nátěrem, včetně dodávky asfaltového penetračního laku</t>
  </si>
  <si>
    <t>248</t>
  </si>
  <si>
    <t>výměra odečtena kreslícím programem viz.základy:</t>
  </si>
  <si>
    <t>hrubá plocha podlah bez dispozicí příček:</t>
  </si>
  <si>
    <t>(vynachané části: terasa, vnitřní chodiště):</t>
  </si>
  <si>
    <t>"část bufet a koupaliště" 297,42</t>
  </si>
  <si>
    <t>"část veřejné toalety" 33,92</t>
  </si>
  <si>
    <t>122</t>
  </si>
  <si>
    <t>711141559RT2</t>
  </si>
  <si>
    <t>Provedení izolace proti vlhkosti na ploše vodorovné, asfaltovými pásy přitavením, 2 vrstvy - pásy ve specifikaci</t>
  </si>
  <si>
    <t>250</t>
  </si>
  <si>
    <t>"viz předchozí výměra" 331,34</t>
  </si>
  <si>
    <t>123</t>
  </si>
  <si>
    <t>711112001RZ1</t>
  </si>
  <si>
    <t>Provedení izolace proti vlhkosti na ploše svislé, 1x asfaltovým penetračním nátěr, včetně dodávky asfaltového laku</t>
  </si>
  <si>
    <t>252</t>
  </si>
  <si>
    <t>svislé vytažení na stěnu:</t>
  </si>
  <si>
    <t>"část bufet a koupaliště" 0,24*(106+4,4+2,3+37)</t>
  </si>
  <si>
    <t>"část veřejné toalety" 0,075*(12,3+8,4+8,5+7,6+8,4+12,4)</t>
  </si>
  <si>
    <t>711142559RT2</t>
  </si>
  <si>
    <t>Provedení izolace proti vlhkosti na ploše svislé, asfaltovými pásy přitavením, 2 vrstvy - pásy ve specifikaci</t>
  </si>
  <si>
    <t>125</t>
  </si>
  <si>
    <t>62852265RRR</t>
  </si>
  <si>
    <t>Pás asfaltový modifikovaný,vložka z skelné tkaniny, natavovací, kotvicí</t>
  </si>
  <si>
    <t>256</t>
  </si>
  <si>
    <t>hydroizolace proti zemní vlhkosti:</t>
  </si>
  <si>
    <t>ztratné na přesahy pásů kalkulované 15%:</t>
  </si>
  <si>
    <t>1,15*(331,34+40,248)</t>
  </si>
  <si>
    <t>62852251RRR</t>
  </si>
  <si>
    <t>Pás asfaltový modifikovaný,vložka polyester. rohož, natavovací, kotvicí</t>
  </si>
  <si>
    <t>258</t>
  </si>
  <si>
    <t>127</t>
  </si>
  <si>
    <t>711212005R00</t>
  </si>
  <si>
    <t>Hydroizolační povlak - stěrka včetně penetrace</t>
  </si>
  <si>
    <t>260</t>
  </si>
  <si>
    <t>998711201R00</t>
  </si>
  <si>
    <t>Přesun hmot pro izolace proti vodě, výšky do 6 m</t>
  </si>
  <si>
    <t>262</t>
  </si>
  <si>
    <t>129</t>
  </si>
  <si>
    <t>711-01.R</t>
  </si>
  <si>
    <t>Nevyrozpočitatelné detaily k hydroizolacím, rezerva, utěsnění prostupů, napojení na stávající</t>
  </si>
  <si>
    <t>264</t>
  </si>
  <si>
    <t>713</t>
  </si>
  <si>
    <t>Izolace tepelné</t>
  </si>
  <si>
    <t>130</t>
  </si>
  <si>
    <t>713121121RT1</t>
  </si>
  <si>
    <t>Montáž tepelné izolace podlah na sucho, dvouvrstvé, materiál ve specifikaci</t>
  </si>
  <si>
    <t>266</t>
  </si>
  <si>
    <t>skladba podlahy s topením:</t>
  </si>
  <si>
    <t>výměra odečtena kreslícím programem-viz půdorys 1NP:</t>
  </si>
  <si>
    <t>285,76</t>
  </si>
  <si>
    <t>131</t>
  </si>
  <si>
    <t>28375460R</t>
  </si>
  <si>
    <t>Deska izolační XPS univerzální</t>
  </si>
  <si>
    <t>268</t>
  </si>
  <si>
    <t>čistá míra,ztratné dle schopností zhotovitele:</t>
  </si>
  <si>
    <t>285,76*0,17</t>
  </si>
  <si>
    <t>713191100RT9</t>
  </si>
  <si>
    <t>Položení separační fólie, včetně dodávky PE fólie</t>
  </si>
  <si>
    <t>270</t>
  </si>
  <si>
    <t>133</t>
  </si>
  <si>
    <t>713121118RU1</t>
  </si>
  <si>
    <t>Montáž dilatačního pásku podél stěn, včetně dodávky</t>
  </si>
  <si>
    <t>272</t>
  </si>
  <si>
    <t>134</t>
  </si>
  <si>
    <t>736332112R00</t>
  </si>
  <si>
    <t>Systémová deska bez kročejové izolace, (bez topných hadů, dodává UT)</t>
  </si>
  <si>
    <t>274</t>
  </si>
  <si>
    <t>135</t>
  </si>
  <si>
    <t>713131131R00</t>
  </si>
  <si>
    <t>Montáž tepelné izolace stěn lepením</t>
  </si>
  <si>
    <t>276</t>
  </si>
  <si>
    <t>podpraží vstupních otvorů, viz řez 1-1:</t>
  </si>
  <si>
    <t>7*2,1*0,25</t>
  </si>
  <si>
    <t>(1,2+2*2,1+2)*0,25</t>
  </si>
  <si>
    <t>(2,5+1,2)*0,25</t>
  </si>
  <si>
    <t>136</t>
  </si>
  <si>
    <t>28376316R</t>
  </si>
  <si>
    <t>Deska hladká s polodrážkou tl. 120 mm zelená</t>
  </si>
  <si>
    <t>278</t>
  </si>
  <si>
    <t>6,45</t>
  </si>
  <si>
    <t>137</t>
  </si>
  <si>
    <t>713111221RO6</t>
  </si>
  <si>
    <t>Montáž parozábrany, zavěšeného podhledu s přelepením spojů</t>
  </si>
  <si>
    <t>280</t>
  </si>
  <si>
    <t>713111121RT2</t>
  </si>
  <si>
    <t>Montáž tepelné izolace stropů rovných spodem, drátem, 2 vrstvy - materiál ve specifikaci</t>
  </si>
  <si>
    <t>282</t>
  </si>
  <si>
    <t>podhled část veřejné toalety:</t>
  </si>
  <si>
    <t>35,4</t>
  </si>
  <si>
    <t>139</t>
  </si>
  <si>
    <t>631508593R</t>
  </si>
  <si>
    <t>Pás izolační z minerální vlny tl. 120 mm</t>
  </si>
  <si>
    <t>284</t>
  </si>
  <si>
    <t>čistá míra, ztratné dle schopností zhotovitele:</t>
  </si>
  <si>
    <t>2*35,4</t>
  </si>
  <si>
    <t>140</t>
  </si>
  <si>
    <t>998713201R00</t>
  </si>
  <si>
    <t>Přesun hmot pro izolace tepelné, výšky do 6 m</t>
  </si>
  <si>
    <t>286</t>
  </si>
  <si>
    <t>141</t>
  </si>
  <si>
    <t>713-01.R</t>
  </si>
  <si>
    <t>Nevyrozpočitatelné detaily, přerušení tepel.mostů, doteplení konstrukcí - rezerva</t>
  </si>
  <si>
    <t>288</t>
  </si>
  <si>
    <t>764</t>
  </si>
  <si>
    <t>Konstrukce klempířské (vč,přesunu hmot)</t>
  </si>
  <si>
    <t>764-K01</t>
  </si>
  <si>
    <t>D+M oplechování parapetu Al, barva antracit, kpl.výrobek dle D.1.1.b.-09</t>
  </si>
  <si>
    <t>ks</t>
  </si>
  <si>
    <t>290</t>
  </si>
  <si>
    <t>143</t>
  </si>
  <si>
    <t>764-K02</t>
  </si>
  <si>
    <t>292</t>
  </si>
  <si>
    <t>294</t>
  </si>
  <si>
    <t>145</t>
  </si>
  <si>
    <t>764-K03</t>
  </si>
  <si>
    <t>296</t>
  </si>
  <si>
    <t>764-K04</t>
  </si>
  <si>
    <t>298</t>
  </si>
  <si>
    <t>147</t>
  </si>
  <si>
    <t>764-K05</t>
  </si>
  <si>
    <t>300</t>
  </si>
  <si>
    <t>764-K06</t>
  </si>
  <si>
    <t>D+M podokapní žlab. půlkruh. r.š. 330 mm, Al. plech, antrac - kpl.výrobek dle D.1.1.b.-09</t>
  </si>
  <si>
    <t>302</t>
  </si>
  <si>
    <t>149</t>
  </si>
  <si>
    <t>764-K07</t>
  </si>
  <si>
    <t>304</t>
  </si>
  <si>
    <t>764-K08</t>
  </si>
  <si>
    <t>306</t>
  </si>
  <si>
    <t>151</t>
  </si>
  <si>
    <t>764-K09</t>
  </si>
  <si>
    <t>D+M dešťový svod, kruhový. r.š. 330 mm, Al. plech, antrac - kpl.výrobek dle D.1.1.b.-09</t>
  </si>
  <si>
    <t>308</t>
  </si>
  <si>
    <t>764-K10</t>
  </si>
  <si>
    <t>310</t>
  </si>
  <si>
    <t>767</t>
  </si>
  <si>
    <t>Konstrukce zámečnické (vč. přesunu hmot)</t>
  </si>
  <si>
    <t>153</t>
  </si>
  <si>
    <t>767-Z1, Z2</t>
  </si>
  <si>
    <t>D+M nerezové zábradlí rampy "A" , kpl.výrobek dle D.1.1.b.-08</t>
  </si>
  <si>
    <t>312</t>
  </si>
  <si>
    <t>767-Z3</t>
  </si>
  <si>
    <t>D+M nerezové zábradlí rampy "B" , kpl.výrobek dle D.1.1.b.-08</t>
  </si>
  <si>
    <t>314</t>
  </si>
  <si>
    <t>769</t>
  </si>
  <si>
    <t>Otvorove prvky z plastu (vč.přesunu hmot)</t>
  </si>
  <si>
    <t>155</t>
  </si>
  <si>
    <t>769-01</t>
  </si>
  <si>
    <t>D+M plast.okno, sklopné+ventilační, barva antracit, zasklení izo.3-sklem-kpl.výrobek dle D.1.1.b.-07</t>
  </si>
  <si>
    <t>316</t>
  </si>
  <si>
    <t>769-02</t>
  </si>
  <si>
    <t>318</t>
  </si>
  <si>
    <t>157</t>
  </si>
  <si>
    <t>320</t>
  </si>
  <si>
    <t>769-03</t>
  </si>
  <si>
    <t>322</t>
  </si>
  <si>
    <t>159</t>
  </si>
  <si>
    <t>769-04</t>
  </si>
  <si>
    <t>324</t>
  </si>
  <si>
    <t>769-05</t>
  </si>
  <si>
    <t>326</t>
  </si>
  <si>
    <t>770.A</t>
  </si>
  <si>
    <t>Výplně otvorů vnitřních (vč.přesunu hmot)</t>
  </si>
  <si>
    <t>161</t>
  </si>
  <si>
    <t>770.A-1L</t>
  </si>
  <si>
    <t>D+M dveře vnitřní, 1.kř otočné, obložková zárubeň, CPL LAMINO dub Elegant-kpl.výrobek dle D.1.1.b.-07</t>
  </si>
  <si>
    <t>328</t>
  </si>
  <si>
    <t>330</t>
  </si>
  <si>
    <t>163</t>
  </si>
  <si>
    <t>770.A-1P</t>
  </si>
  <si>
    <t>332</t>
  </si>
  <si>
    <t>334</t>
  </si>
  <si>
    <t>165</t>
  </si>
  <si>
    <t>336</t>
  </si>
  <si>
    <t>338</t>
  </si>
  <si>
    <t>167</t>
  </si>
  <si>
    <t>340</t>
  </si>
  <si>
    <t>342</t>
  </si>
  <si>
    <t>169</t>
  </si>
  <si>
    <t>770.A-2L</t>
  </si>
  <si>
    <t>344</t>
  </si>
  <si>
    <t>770.A-2P</t>
  </si>
  <si>
    <t>346</t>
  </si>
  <si>
    <t>171</t>
  </si>
  <si>
    <t>348</t>
  </si>
  <si>
    <t>350</t>
  </si>
  <si>
    <t>173</t>
  </si>
  <si>
    <t>770.A-3L</t>
  </si>
  <si>
    <t>352</t>
  </si>
  <si>
    <t>770.A-3P</t>
  </si>
  <si>
    <t>354</t>
  </si>
  <si>
    <t>770.B</t>
  </si>
  <si>
    <t>Výplně otvorů vnějších (vč.přesunu hmot)</t>
  </si>
  <si>
    <t>175</t>
  </si>
  <si>
    <t>770.B-4L</t>
  </si>
  <si>
    <t>D+M HS_portál-Al 1xkř. FIX, 2.kř.posuv, zasklení izo.3-sklem-kpl.výrobek dle D.1.1.b.-07</t>
  </si>
  <si>
    <t>356</t>
  </si>
  <si>
    <t>770.B-4P</t>
  </si>
  <si>
    <t>358</t>
  </si>
  <si>
    <t>177</t>
  </si>
  <si>
    <t>770.B-5L</t>
  </si>
  <si>
    <t>D+M dveře vchodové, prosklené, bezpečnostní, zasklení izo.3-sklem-kpl.výrobek dle D.1.1.b.-07</t>
  </si>
  <si>
    <t>360</t>
  </si>
  <si>
    <t>770.B-6L</t>
  </si>
  <si>
    <t>362</t>
  </si>
  <si>
    <t>179</t>
  </si>
  <si>
    <t>770.B-7P</t>
  </si>
  <si>
    <t>D+M dveře vchodové, hladké, plné 1.kř, plast, kpl.výrobek dle D.1.1.b.-07</t>
  </si>
  <si>
    <t>364</t>
  </si>
  <si>
    <t>770.B-8P-L</t>
  </si>
  <si>
    <t>D+M vrata, hladká, plná 2.kř, plast, kpl.výrobek dle D.1.1.b.-07</t>
  </si>
  <si>
    <t>366</t>
  </si>
  <si>
    <t>181</t>
  </si>
  <si>
    <t>770.B-9P</t>
  </si>
  <si>
    <t>D+M kabiny WC, kpl.výrobek dle D.1.1.b.-07</t>
  </si>
  <si>
    <t>368</t>
  </si>
  <si>
    <t>770.B-10L</t>
  </si>
  <si>
    <t>D+M převlékací kabiny, kpl.výrobek dle D.1.1.b.-07</t>
  </si>
  <si>
    <t>370</t>
  </si>
  <si>
    <t>183</t>
  </si>
  <si>
    <t>770.B-11L</t>
  </si>
  <si>
    <t>372</t>
  </si>
  <si>
    <t>777</t>
  </si>
  <si>
    <t>Podlahy ze syntetických hmot</t>
  </si>
  <si>
    <t>777210030RAX</t>
  </si>
  <si>
    <t>D+M Podlahy lité z epoxidu, komplet vč. nivelační vrstvy a soklíku</t>
  </si>
  <si>
    <t>374</t>
  </si>
  <si>
    <t>33,92</t>
  </si>
  <si>
    <t>781</t>
  </si>
  <si>
    <t>Obklady keramické</t>
  </si>
  <si>
    <t>185</t>
  </si>
  <si>
    <t>781101210R00</t>
  </si>
  <si>
    <t>Penetrace podkladu pod obklady</t>
  </si>
  <si>
    <t>376</t>
  </si>
  <si>
    <t>obklad za umyvadlem m.č.102:</t>
  </si>
  <si>
    <t>1,19*1,2</t>
  </si>
  <si>
    <t>781475127R00</t>
  </si>
  <si>
    <t>Obklad vnitřní stěn keramický, do tmele, 120 x 120 cm</t>
  </si>
  <si>
    <t>378</t>
  </si>
  <si>
    <t>187</t>
  </si>
  <si>
    <t>781497131R00</t>
  </si>
  <si>
    <t>Lišta nerezová ukončovacích k obkladům</t>
  </si>
  <si>
    <t>380</t>
  </si>
  <si>
    <t>4*1,2</t>
  </si>
  <si>
    <t>781-01.R</t>
  </si>
  <si>
    <t>Obklad dle výběru architekta</t>
  </si>
  <si>
    <t>382</t>
  </si>
  <si>
    <t>1,75</t>
  </si>
  <si>
    <t>189</t>
  </si>
  <si>
    <t>998781201R00</t>
  </si>
  <si>
    <t>Přesun hmot pro obklady keramické, výšky do 6 m</t>
  </si>
  <si>
    <t>384</t>
  </si>
  <si>
    <t>784</t>
  </si>
  <si>
    <t>Malby</t>
  </si>
  <si>
    <t>784450061RA0</t>
  </si>
  <si>
    <t>Malba ze směsi, penetrace 1x,bílá 2x</t>
  </si>
  <si>
    <t>386</t>
  </si>
  <si>
    <t>omítky stěn, stropů, SDK podhledy celkem:</t>
  </si>
  <si>
    <t>1046,5</t>
  </si>
  <si>
    <t>D96</t>
  </si>
  <si>
    <t>Přesuny sutí a vybouraných hmot</t>
  </si>
  <si>
    <t>191</t>
  </si>
  <si>
    <t>171101105RTX</t>
  </si>
  <si>
    <t>Uložení sypaniny do násypů zhutněných, drcení, přesun, uložení, zhutnění</t>
  </si>
  <si>
    <t>388</t>
  </si>
  <si>
    <t>zásyp sklepa:</t>
  </si>
  <si>
    <t>10*2,5*2,2</t>
  </si>
  <si>
    <t>979088212R00</t>
  </si>
  <si>
    <t>Nakládání suti na dopr.prostředky</t>
  </si>
  <si>
    <t>390</t>
  </si>
  <si>
    <t>"výměra pro oddíl č.96" 396,23</t>
  </si>
  <si>
    <t>193</t>
  </si>
  <si>
    <t>979082111R00</t>
  </si>
  <si>
    <t>Vnitrostaveništní doprava suti do 10 m</t>
  </si>
  <si>
    <t>392</t>
  </si>
  <si>
    <t>979082121R00</t>
  </si>
  <si>
    <t>Příplatek k vnitrost. dopravě suti za dalších 5 m</t>
  </si>
  <si>
    <t>394</t>
  </si>
  <si>
    <t>2*396,23</t>
  </si>
  <si>
    <t>195</t>
  </si>
  <si>
    <t>979081111R00</t>
  </si>
  <si>
    <t>Odvoz suti a vybour. hmot na skládku do 1 km</t>
  </si>
  <si>
    <t>396</t>
  </si>
  <si>
    <t>979081121R00</t>
  </si>
  <si>
    <t>Příplatek k odvozu za každý další 1 km</t>
  </si>
  <si>
    <t>398</t>
  </si>
  <si>
    <t>4*396,23</t>
  </si>
  <si>
    <t>197</t>
  </si>
  <si>
    <t>979999997R00</t>
  </si>
  <si>
    <t>Poplatek za recyklaci, čistá stavební suť</t>
  </si>
  <si>
    <t>400</t>
  </si>
  <si>
    <t>kalkulováno jako 3/4 celkového množství:</t>
  </si>
  <si>
    <t>tonáž vč agregovaných položek:</t>
  </si>
  <si>
    <t>bourání zpevněných ploch, bourací práce, demolice celkem:</t>
  </si>
  <si>
    <t>773*3/4</t>
  </si>
  <si>
    <t>979990107R00</t>
  </si>
  <si>
    <t>Poplatek za uložení suti, směsná stavební suť</t>
  </si>
  <si>
    <t>402</t>
  </si>
  <si>
    <t>kalkulováno jako 1/4 celkového množství:</t>
  </si>
  <si>
    <t>773*1/4</t>
  </si>
  <si>
    <t>02 - Zařízení slaboproudé elektrotechniky</t>
  </si>
  <si>
    <t>Šternberk</t>
  </si>
  <si>
    <t>Město Šternberk</t>
  </si>
  <si>
    <t>Ing. Michal Zubík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</si>
  <si>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</si>
  <si>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 xml:space="preserve">    1 - Zemní práce</t>
  </si>
  <si>
    <t xml:space="preserve">    5 - Komunikace pozemní</t>
  </si>
  <si>
    <t xml:space="preserve">    997 - Přesun sutě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</si>
  <si>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</si>
  <si>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</si>
  <si>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</si>
  <si>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</si>
  <si>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</si>
  <si>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</si>
  <si>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</si>
  <si>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</si>
  <si>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</si>
  <si>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</si>
  <si>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</si>
  <si>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243</t>
  </si>
  <si>
    <t>113106071</t>
  </si>
  <si>
    <t>Rozebrání dlažeb a dílců při překopech inženýrských sítí s přemístěním hmot na skládku na vzdálenost do 3 m nebo s naložením na dopravní prostředek ručně vozovek a ploch, s jakoukoliv výplní spár ze zámkové dlažby s ložem z kameniva</t>
  </si>
  <si>
    <t>-290070254</t>
  </si>
  <si>
    <t>119003131</t>
  </si>
  <si>
    <t>Výstražná páska pro zabezpečení výkopu zřízení</t>
  </si>
  <si>
    <t>704672441</t>
  </si>
  <si>
    <t>257</t>
  </si>
  <si>
    <t>119003132</t>
  </si>
  <si>
    <t>Výstražná páska pro zabezpečení výkopu odstranění</t>
  </si>
  <si>
    <t>1869299908</t>
  </si>
  <si>
    <t>121151104</t>
  </si>
  <si>
    <t>Sejmutí ornice strojně při souvislé ploše do 100 m2, tl. vrstvy přes 200 do 250 mm</t>
  </si>
  <si>
    <t>1144694363</t>
  </si>
  <si>
    <t>245</t>
  </si>
  <si>
    <t>132151102</t>
  </si>
  <si>
    <t>Hloubení nezapažených rýh šířky do 800 mm strojně s urovnáním dna do předepsaného profilu a spádu v hornině třídy těžitelnosti I skupiny 1 a 2 přes 20 do 50 m3</t>
  </si>
  <si>
    <t>346102490</t>
  </si>
  <si>
    <t>Komunikace pozemní</t>
  </si>
  <si>
    <t>596212353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</si>
  <si>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80 mm do 300 m2</t>
  </si>
  <si>
    <t>-538398872</t>
  </si>
  <si>
    <t>251</t>
  </si>
  <si>
    <t>965042241</t>
  </si>
  <si>
    <t>Bourání podkladů pod dlažby nebo mazanin betonových nebo z litého asfaltu tl přes 100 mm pl přes 4 m2</t>
  </si>
  <si>
    <t>-393796296</t>
  </si>
  <si>
    <t>997</t>
  </si>
  <si>
    <t>Přesun sutě</t>
  </si>
  <si>
    <t>997013501</t>
  </si>
  <si>
    <t>Odvoz suti a vybouraných hmot na skládku nebo meziskládku se složením, na vzdálenost do 1 km</t>
  </si>
  <si>
    <t>-2013073268</t>
  </si>
  <si>
    <t>997013645</t>
  </si>
  <si>
    <t>Poplatek za uložení na skládce (skládkovné) odpadu asfaltového bez dehtu kód odpadu 17 03 02</t>
  </si>
  <si>
    <t>65400083</t>
  </si>
  <si>
    <t>PSV</t>
  </si>
  <si>
    <t>Práce a dodávky PSV</t>
  </si>
  <si>
    <t>741112061</t>
  </si>
  <si>
    <t>Montáž krabic elektroinstalačních bez napojení na trubky a lišty, demontáže a montáže víčka a přístroje přístrojových zapuštěných plastových kruhových</t>
  </si>
  <si>
    <t>510678644</t>
  </si>
  <si>
    <t>34571451</t>
  </si>
  <si>
    <t>krabice pod omítku PVC přístrojová kruhová D 70mm hluboká</t>
  </si>
  <si>
    <t>-637196847</t>
  </si>
  <si>
    <t>741</t>
  </si>
  <si>
    <t>Elektroinstalace - silnoproud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</si>
  <si>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</si>
  <si>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</si>
  <si>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-31964758</t>
  </si>
  <si>
    <t>263</t>
  </si>
  <si>
    <t>34141027</t>
  </si>
  <si>
    <t>vodič propojovací flexibilní jádro Cu lanované izolace PVC 450/750V (H07V-K) 1x6mm2</t>
  </si>
  <si>
    <t>-66103992</t>
  </si>
  <si>
    <t>34141029</t>
  </si>
  <si>
    <t>vodič propojovací flexibilní jádro Cu lanované izolace PVC 450/750V (H07V-K) 1x16mm2</t>
  </si>
  <si>
    <t>-353184013</t>
  </si>
  <si>
    <t>741920324</t>
  </si>
  <si>
    <t>Protipožární ucpávky svazků kabelů prostup stěnou tloušťky 100 mm tmelem, požární odolnost EI 90 při 30% zaplnění prostupu kabely průměr prostupu 160 mm</t>
  </si>
  <si>
    <t>1025358075</t>
  </si>
  <si>
    <t>741920389</t>
  </si>
  <si>
    <t>Protipožární ucpávky svazků kabelů prostup stěnou tloušťky 150 mm pěnou, požární odolnost EI 60 při 60% zaplnění prostupu kabely průměr prostupu 400 mm</t>
  </si>
  <si>
    <t>-469765645</t>
  </si>
  <si>
    <t>742</t>
  </si>
  <si>
    <t>Elektroinstalace - slaboproud</t>
  </si>
  <si>
    <t>742110011</t>
  </si>
  <si>
    <t>Montáž trubek elektroinstalačních plastových tuhých pro vnitřní rozvody uložených volně na příchytky</t>
  </si>
  <si>
    <t>202483630</t>
  </si>
  <si>
    <t>34571091</t>
  </si>
  <si>
    <t>trubka elektroinstalační tuhá z PVC D 13,7/16mm</t>
  </si>
  <si>
    <t>605981817</t>
  </si>
  <si>
    <t>742110013</t>
  </si>
  <si>
    <t>Montáž trubek elektroinstalačních plastových tuhých pro vnitřní rozvody pro optická vlákna</t>
  </si>
  <si>
    <t>-1395790833</t>
  </si>
  <si>
    <t>-854482187</t>
  </si>
  <si>
    <t>742110104</t>
  </si>
  <si>
    <t>Montáž kabelového žlabu drátěného 250/100 mm</t>
  </si>
  <si>
    <t>31468562</t>
  </si>
  <si>
    <t>267</t>
  </si>
  <si>
    <t>34575601</t>
  </si>
  <si>
    <t>žlab kabelový drátěný galvanicky zinkovaný 250/100mm</t>
  </si>
  <si>
    <t>14958924</t>
  </si>
  <si>
    <t>742123001</t>
  </si>
  <si>
    <t>Montáž přepěťové ochrany pro slaboproudá zařízení</t>
  </si>
  <si>
    <t>-859261125</t>
  </si>
  <si>
    <t>35889541</t>
  </si>
  <si>
    <t>svodič přepětí - výměnný modul, 230V, signalizace, na DIN lištu</t>
  </si>
  <si>
    <t>728018214</t>
  </si>
  <si>
    <t>742124003</t>
  </si>
  <si>
    <t>Montáž kabelů datových FTP, UTP, STP pro vnitřní rozvody pevně</t>
  </si>
  <si>
    <t>-1445971130</t>
  </si>
  <si>
    <t>34121268</t>
  </si>
  <si>
    <t>kabel datový bezhalogenový třída reakce na oheň B2cas1d1a1 jádro Cu plné (U/UTP) kategorie 6</t>
  </si>
  <si>
    <t>642706755</t>
  </si>
  <si>
    <t>742124011</t>
  </si>
  <si>
    <t>Montáž kabelů datových optických pro vnitřní rozvody do trubky zatažením</t>
  </si>
  <si>
    <t>1853097954</t>
  </si>
  <si>
    <t>34123006</t>
  </si>
  <si>
    <t>kabel datový optický OM3 univerzální 12 vláken 50/125 plášť LSOH</t>
  </si>
  <si>
    <t>-1722552456</t>
  </si>
  <si>
    <t>34571949</t>
  </si>
  <si>
    <t>lubrikant pro zatahování kabelů do chrániček pěnový ve spreji</t>
  </si>
  <si>
    <t>litr</t>
  </si>
  <si>
    <t>646325379</t>
  </si>
  <si>
    <t>742124013</t>
  </si>
  <si>
    <t>Montáž kabelů datových optických pro vnitřní rozvody ukončení vlákna optického kabelu pigtailem včetně svaru</t>
  </si>
  <si>
    <t>671132204</t>
  </si>
  <si>
    <t>37459195</t>
  </si>
  <si>
    <t>pigtail optický ST OM 50/125 OM3 délka 1m</t>
  </si>
  <si>
    <t>2616166</t>
  </si>
  <si>
    <t>742220005</t>
  </si>
  <si>
    <t>Montáž ústředny PZTS se zdrojem a komunikátorem přes 1 do 4 linek</t>
  </si>
  <si>
    <t>-1227133416</t>
  </si>
  <si>
    <t>40462022</t>
  </si>
  <si>
    <t>ústředna PZTS/EKV se zdrojem v krytu, GSM modem, 4x linka 30 adres 1x Ethernet NBÚ - 3</t>
  </si>
  <si>
    <t>301758899</t>
  </si>
  <si>
    <t>742220072</t>
  </si>
  <si>
    <t>Montáž dveřního modulu pro připojení čteček v krytu - do 8 vstupů</t>
  </si>
  <si>
    <t>-1799930150</t>
  </si>
  <si>
    <t>199</t>
  </si>
  <si>
    <t>40466076</t>
  </si>
  <si>
    <t>modul sběrnicový PZTS/EKV plošný spoj, 6x trojitě vyvážený vstup, 2x relé na desce výstupního modulu, 2x Wiegand, 2x RS232, 1x RS485</t>
  </si>
  <si>
    <t>168178601</t>
  </si>
  <si>
    <t>742220081</t>
  </si>
  <si>
    <t>Montáž čtečky bezkontaktních karet</t>
  </si>
  <si>
    <t>-381908286</t>
  </si>
  <si>
    <t>201</t>
  </si>
  <si>
    <t>40467004</t>
  </si>
  <si>
    <t>čtečka venkovní sběrnicová, pro bezkontaktní RFID čipy</t>
  </si>
  <si>
    <t>185076312</t>
  </si>
  <si>
    <t>742220082</t>
  </si>
  <si>
    <t>Montáž venkovního krytu čtečky</t>
  </si>
  <si>
    <t>97960779</t>
  </si>
  <si>
    <t>203</t>
  </si>
  <si>
    <t>40468003</t>
  </si>
  <si>
    <t>podložka pro montáž čtečky na povrch se stříškou</t>
  </si>
  <si>
    <t>157761297</t>
  </si>
  <si>
    <t>742220083</t>
  </si>
  <si>
    <t>Montáž distanční podložky čtečky</t>
  </si>
  <si>
    <t>-2000635809</t>
  </si>
  <si>
    <t>205</t>
  </si>
  <si>
    <t>40468002</t>
  </si>
  <si>
    <t>podložka pro montáž čtečky na povrch</t>
  </si>
  <si>
    <t>-541693709</t>
  </si>
  <si>
    <t>742220211</t>
  </si>
  <si>
    <t>Montáž zálohového napájecího zdroje s dobíječem a akumulátorem</t>
  </si>
  <si>
    <t>-1020820566</t>
  </si>
  <si>
    <t>207</t>
  </si>
  <si>
    <t>40463002</t>
  </si>
  <si>
    <t>zdroj ústředny, napájecí, 12V DC/8Ah</t>
  </si>
  <si>
    <t>1199197390</t>
  </si>
  <si>
    <t>742220231</t>
  </si>
  <si>
    <t>Montáž kloubového držáku na strop nebo na stěnu pro pohybový detektor</t>
  </si>
  <si>
    <t>-741625878</t>
  </si>
  <si>
    <t>209</t>
  </si>
  <si>
    <t>40468000</t>
  </si>
  <si>
    <t>držák kloubový pro PIR detektory</t>
  </si>
  <si>
    <t>-1532714107</t>
  </si>
  <si>
    <t>742220232</t>
  </si>
  <si>
    <t>Montáž detektoru na stěnu nebo na strop</t>
  </si>
  <si>
    <t>-1447892232</t>
  </si>
  <si>
    <t>211</t>
  </si>
  <si>
    <t>40461021</t>
  </si>
  <si>
    <t>detektor pohybu sběrnicový</t>
  </si>
  <si>
    <t>-706382984</t>
  </si>
  <si>
    <t>742220256</t>
  </si>
  <si>
    <t>Montáž zálohové sirény s majákem a s akumulátorem 1,2 Ah</t>
  </si>
  <si>
    <t>-965264926</t>
  </si>
  <si>
    <t>213</t>
  </si>
  <si>
    <t>40464020</t>
  </si>
  <si>
    <t>siréna venkovní plastová zálohovaná, s majákem a akumulátorem, 110 dB/1m, záblesk červený</t>
  </si>
  <si>
    <t>-201362720</t>
  </si>
  <si>
    <t>742220401</t>
  </si>
  <si>
    <t>Programování základních parametrů ústředny PZTS</t>
  </si>
  <si>
    <t>-1118610073</t>
  </si>
  <si>
    <t>742220411</t>
  </si>
  <si>
    <t>Oživení systému na jeden detektor PZTS</t>
  </si>
  <si>
    <t>991542321</t>
  </si>
  <si>
    <t>215</t>
  </si>
  <si>
    <t>742220421</t>
  </si>
  <si>
    <t>Instalace přístupového SW PZTS</t>
  </si>
  <si>
    <t>1202840744</t>
  </si>
  <si>
    <t>742220511</t>
  </si>
  <si>
    <t>Výchozí revize systému PZTS</t>
  </si>
  <si>
    <t>995645111</t>
  </si>
  <si>
    <t>217</t>
  </si>
  <si>
    <t>742230001</t>
  </si>
  <si>
    <t>Montáž DVR nebo NAS, nahrávacího zařízení pro kamery</t>
  </si>
  <si>
    <t>-2091382907</t>
  </si>
  <si>
    <t>38471008</t>
  </si>
  <si>
    <t>videorekordér síťový (NVR) pro záznam 16 IP kamer bez HDD maximální rozlišení záznamu 12MP HDMI 4K Audio 16x PoE</t>
  </si>
  <si>
    <t>-745556878</t>
  </si>
  <si>
    <t>219</t>
  </si>
  <si>
    <t>40332006</t>
  </si>
  <si>
    <t>HDD k rekordérům kamerových systémů 8TB</t>
  </si>
  <si>
    <t>-174812944</t>
  </si>
  <si>
    <t>742230002</t>
  </si>
  <si>
    <t>Montáž PC pro sledování kamerového systému, OS, monitor, klávesnice myš</t>
  </si>
  <si>
    <t>1214755082</t>
  </si>
  <si>
    <t>221</t>
  </si>
  <si>
    <t>40342005</t>
  </si>
  <si>
    <t>monitor LCD LED 27" 16:9 Ultra HD 4K HDMI DP reproduktor 230V</t>
  </si>
  <si>
    <t>-1681999452</t>
  </si>
  <si>
    <t>34199002</t>
  </si>
  <si>
    <t>kabel propojovací HDMI 1.4 High Speed podpora Ethernetu a 4K délka 2m</t>
  </si>
  <si>
    <t>-653093009</t>
  </si>
  <si>
    <t>223</t>
  </si>
  <si>
    <t>40341002</t>
  </si>
  <si>
    <t>klávesnice systémová 4D joystick barevný LCD display 7"</t>
  </si>
  <si>
    <t>1384895106</t>
  </si>
  <si>
    <t>742230003</t>
  </si>
  <si>
    <t>Montáž venkovní kamery</t>
  </si>
  <si>
    <t>1215597185</t>
  </si>
  <si>
    <t>225</t>
  </si>
  <si>
    <t>38475063</t>
  </si>
  <si>
    <t>kamera venkovní IP bullet maximální rozlišení záznamu 8MP přísvit IR 40m WDR 120dB Audio VCA IP67</t>
  </si>
  <si>
    <t>628943386</t>
  </si>
  <si>
    <t>742230004</t>
  </si>
  <si>
    <t>Montáž vnitřní kamery</t>
  </si>
  <si>
    <t>1404874102</t>
  </si>
  <si>
    <t>227</t>
  </si>
  <si>
    <t>38475201</t>
  </si>
  <si>
    <t>kamera vnitřní IP ball turret hemisférická 180° maximální rozlišení záznamu 4MP přísvit IR 10m WDR 120dB VA</t>
  </si>
  <si>
    <t>804553528</t>
  </si>
  <si>
    <t>742230009</t>
  </si>
  <si>
    <t>Montáž kamerového systému samolepky "Střeženo kamerovým systémem"</t>
  </si>
  <si>
    <t>2127292652</t>
  </si>
  <si>
    <t>73558005</t>
  </si>
  <si>
    <t>samolepka "Střeženo kamerovým systémem" 10x10 cm černý piktogram ve žlutém čtverci</t>
  </si>
  <si>
    <t>-2049096835</t>
  </si>
  <si>
    <t>742230101</t>
  </si>
  <si>
    <t>Licence k připojení jedné kamery k SW</t>
  </si>
  <si>
    <t>140704788</t>
  </si>
  <si>
    <t>229</t>
  </si>
  <si>
    <t>95321002</t>
  </si>
  <si>
    <t>licence pro připojení jedné kamery</t>
  </si>
  <si>
    <t>1563988694</t>
  </si>
  <si>
    <t>742230102</t>
  </si>
  <si>
    <t>Instalace a nastavení SW pro sledování kamer</t>
  </si>
  <si>
    <t>-1641627572</t>
  </si>
  <si>
    <t>231</t>
  </si>
  <si>
    <t>95321001</t>
  </si>
  <si>
    <t>licence základní bez kamerových licencí</t>
  </si>
  <si>
    <t>-1183808357</t>
  </si>
  <si>
    <t>742230103</t>
  </si>
  <si>
    <t>Nastavení záběru podle přání uživatele</t>
  </si>
  <si>
    <t>36988117</t>
  </si>
  <si>
    <t>233</t>
  </si>
  <si>
    <t>742240001</t>
  </si>
  <si>
    <t>Montáž čtečky karet k elektronické kontrole vstupu</t>
  </si>
  <si>
    <t>68003466</t>
  </si>
  <si>
    <t>742330005</t>
  </si>
  <si>
    <t>Montáž strukturované kabeláže rozvaděče stojanového přes 30U</t>
  </si>
  <si>
    <t>-57541154</t>
  </si>
  <si>
    <t>35712063</t>
  </si>
  <si>
    <t>rozvaděč stojanový 19" celoskleněné dveře 42U/800x1000mm</t>
  </si>
  <si>
    <t>1432822069</t>
  </si>
  <si>
    <t>742330012</t>
  </si>
  <si>
    <t>Montáž zařízení do rozvaděče (switch, UPS, DVR, server) bez nastavení</t>
  </si>
  <si>
    <t>-898258541</t>
  </si>
  <si>
    <t>269</t>
  </si>
  <si>
    <t>35712105</t>
  </si>
  <si>
    <t>switch 24 portů Gigabit (24x PoE/PoE+) kapacita 48Gbps 370W</t>
  </si>
  <si>
    <t>904225372</t>
  </si>
  <si>
    <t>742330021</t>
  </si>
  <si>
    <t>Montáž police do rozvaděče</t>
  </si>
  <si>
    <t>-1566260569</t>
  </si>
  <si>
    <t>273</t>
  </si>
  <si>
    <t>35712064</t>
  </si>
  <si>
    <t>police rozvaděče 19" perforovaná 1U/150mm nosnost 15kg</t>
  </si>
  <si>
    <t>613031009</t>
  </si>
  <si>
    <t>742330022</t>
  </si>
  <si>
    <t>Montáž napájecího panelu do rozvaděče</t>
  </si>
  <si>
    <t>2098852260</t>
  </si>
  <si>
    <t>275</t>
  </si>
  <si>
    <t>35712106</t>
  </si>
  <si>
    <t>panel rozvodný 19" 8x zásuvka dle ČSN max 16A kabel 3x1,5mm 2m</t>
  </si>
  <si>
    <t>-1988807249</t>
  </si>
  <si>
    <t>742330023</t>
  </si>
  <si>
    <t>Montáž vyvazovacího panelu 1U</t>
  </si>
  <si>
    <t>-1857025355</t>
  </si>
  <si>
    <t>277</t>
  </si>
  <si>
    <t>37451145</t>
  </si>
  <si>
    <t>panel vyvazovací 5x plastové oko s průchody 1U 19"</t>
  </si>
  <si>
    <t>1498333063</t>
  </si>
  <si>
    <t>742330024</t>
  </si>
  <si>
    <t>Montáž patch panelu 24 portů</t>
  </si>
  <si>
    <t>-646367829</t>
  </si>
  <si>
    <t>279</t>
  </si>
  <si>
    <t>37451110</t>
  </si>
  <si>
    <t>patch panel Cat6 PCB 1U 24 portů 19" UTP</t>
  </si>
  <si>
    <t>-243032487</t>
  </si>
  <si>
    <t>742330036</t>
  </si>
  <si>
    <t>Montáž optické vany - sestavení</t>
  </si>
  <si>
    <t>-2002116403</t>
  </si>
  <si>
    <t>271</t>
  </si>
  <si>
    <t>35759005</t>
  </si>
  <si>
    <t>vana optická neosazená výsuvná 1U 1xkazeta pro 24 svárů 12xSC duplex</t>
  </si>
  <si>
    <t>-1903557574</t>
  </si>
  <si>
    <t>742330038</t>
  </si>
  <si>
    <t>Montáž jednotky ventilační v polici</t>
  </si>
  <si>
    <t>780419370</t>
  </si>
  <si>
    <t>281</t>
  </si>
  <si>
    <t>42914005</t>
  </si>
  <si>
    <t>jednotka ventilační do nástěnného rozvaděče s termostatem 2 ventilátory</t>
  </si>
  <si>
    <t>-2062923841</t>
  </si>
  <si>
    <t>742330044</t>
  </si>
  <si>
    <t>Montáž strukturované kabeláže zásuvek datových pod omítku, do nábytku, do parapetního žlabu nebo podlahové krabice 1 až 6 pozic</t>
  </si>
  <si>
    <t>-1502767054</t>
  </si>
  <si>
    <t>1000005240</t>
  </si>
  <si>
    <t>Maska nosná pro 2 komunikační zásuvky keystone 16-Sdělovací technika</t>
  </si>
  <si>
    <t>-332850934</t>
  </si>
  <si>
    <t>1000005118R</t>
  </si>
  <si>
    <t>Kryt zásuvky komunikační (pro nosnou masku)</t>
  </si>
  <si>
    <t>1198053483</t>
  </si>
  <si>
    <t>1000005027R</t>
  </si>
  <si>
    <t>Rámeček jednonásobný</t>
  </si>
  <si>
    <t>1747825819</t>
  </si>
  <si>
    <t>8500148360R</t>
  </si>
  <si>
    <t>Keystone samořezný CAT6 RJ45 nestíněný</t>
  </si>
  <si>
    <t>689265480</t>
  </si>
  <si>
    <t>742330051</t>
  </si>
  <si>
    <t>Montáž strukturované kabeláže zásuvek datových popis portu zásuvky</t>
  </si>
  <si>
    <t>-1619840468</t>
  </si>
  <si>
    <t>742330052</t>
  </si>
  <si>
    <t>Montáž strukturované kabeláže zásuvek datových popis portů patchpanelu</t>
  </si>
  <si>
    <t>1546212259</t>
  </si>
  <si>
    <t>742330101</t>
  </si>
  <si>
    <t>Montáž strukturované kabeláže měření segmentu metalického s vyhotovením protokolu</t>
  </si>
  <si>
    <t>-718358063</t>
  </si>
  <si>
    <t>742410051</t>
  </si>
  <si>
    <t>Montáž MP3 přehrávače spotů, znělek a hlášení rozhlasu</t>
  </si>
  <si>
    <t>-878655860</t>
  </si>
  <si>
    <t>259</t>
  </si>
  <si>
    <t>38481002</t>
  </si>
  <si>
    <t>modul Bluetooth rozhraní pro přehrávač</t>
  </si>
  <si>
    <t>1592921019</t>
  </si>
  <si>
    <t>742410063</t>
  </si>
  <si>
    <t>Montáž reproduktoru nástěnného rozhlasu</t>
  </si>
  <si>
    <t>286470232</t>
  </si>
  <si>
    <t>237</t>
  </si>
  <si>
    <t>38447016</t>
  </si>
  <si>
    <t>reproduktor nástěnný dvoupásmový certifikovaný dle EN54-24 10W/100V plast bílý 210x330mm</t>
  </si>
  <si>
    <t>-1853106106</t>
  </si>
  <si>
    <t>255</t>
  </si>
  <si>
    <t>-1874016389</t>
  </si>
  <si>
    <t>253</t>
  </si>
  <si>
    <t>742410101</t>
  </si>
  <si>
    <t>Montáž dálkové stanice hlasatele rozhlasu</t>
  </si>
  <si>
    <t>-1392690700</t>
  </si>
  <si>
    <t>38448003</t>
  </si>
  <si>
    <t>stanice hlasatele pro použití společně se zesilovačem ohebný mikrofon</t>
  </si>
  <si>
    <t>-420449697</t>
  </si>
  <si>
    <t>742410111</t>
  </si>
  <si>
    <t>Montáž klávesnice hlasatele rozhlasu</t>
  </si>
  <si>
    <t>-764889268</t>
  </si>
  <si>
    <t>235</t>
  </si>
  <si>
    <t>38489003</t>
  </si>
  <si>
    <t>stanice hlasatele 8 zón dotykové ovládání</t>
  </si>
  <si>
    <t>788442997</t>
  </si>
  <si>
    <t>742410121</t>
  </si>
  <si>
    <t>Montáž regulátoru hlasitosti rozhlasu</t>
  </si>
  <si>
    <t>-1341323188</t>
  </si>
  <si>
    <t>261</t>
  </si>
  <si>
    <t>38447029</t>
  </si>
  <si>
    <t>regulátor hlasitosti 12W relé MK 3-4 vodičové zapojení</t>
  </si>
  <si>
    <t>-1663048987</t>
  </si>
  <si>
    <t>742410201</t>
  </si>
  <si>
    <t>Oživení a nastavení ústředny rozhlasu, programování</t>
  </si>
  <si>
    <t>1686916141</t>
  </si>
  <si>
    <t>239</t>
  </si>
  <si>
    <t>742410301</t>
  </si>
  <si>
    <t>Měření impedance rozhlasové ústředny</t>
  </si>
  <si>
    <t>-163644106</t>
  </si>
  <si>
    <t>998742101</t>
  </si>
  <si>
    <t>Přesun hmot tonážní pro slaboproud v objektech v do 6 m</t>
  </si>
  <si>
    <t>-1931025128</t>
  </si>
  <si>
    <t>Práce a dodávky M</t>
  </si>
  <si>
    <t>21-M</t>
  </si>
  <si>
    <t>Elektromontáže</t>
  </si>
  <si>
    <t>22-M</t>
  </si>
  <si>
    <t>Montáže technologických zařízení pro dopravní stavby</t>
  </si>
  <si>
    <t>220261661</t>
  </si>
  <si>
    <t>Značení trasy vedení včetně značení trasy podle plánu, vyznačení šíře drážek nebo úchytných bodů, vyznačení průchodu, krabic a vývodu</t>
  </si>
  <si>
    <t>-208974515</t>
  </si>
  <si>
    <t>46-M</t>
  </si>
  <si>
    <t>Zemní práce při extr.mont.pracích</t>
  </si>
  <si>
    <t>247</t>
  </si>
  <si>
    <t>460411121</t>
  </si>
  <si>
    <t>Zásyp jam strojně s uložením výkopku ve vrstvách a urovnáním povrchu s přemístění sypaniny ze vzdálenosti do 10 m se zhutněním z horniny třídy těžitelnosti I skupiny 1 a 2</t>
  </si>
  <si>
    <t>-116957085</t>
  </si>
  <si>
    <t>460551112</t>
  </si>
  <si>
    <t>Rozprostření a urovnání ornice ručně včetně přemístění hromad nebo dočasných skládek na místo spotřeby ze vzdálenosti do 3 m při souvislé ploše, tl. vrstvy přes 20 do 25 cm</t>
  </si>
  <si>
    <t>760753690</t>
  </si>
  <si>
    <t>468081332</t>
  </si>
  <si>
    <t>Vybourání otvorů ve zdivu cihelném plochy přes 0,09 do 0,25 m2 a tloušťky přes 15 do 30 cm</t>
  </si>
  <si>
    <t>-924910190</t>
  </si>
  <si>
    <t>468081412</t>
  </si>
  <si>
    <t>Vybourání otvorů ve zdivu betonovém plochy do 0,0225 m2 a tloušťky přes 15 do 30 cm</t>
  </si>
  <si>
    <t>555653649</t>
  </si>
  <si>
    <t>468094112</t>
  </si>
  <si>
    <t>Vyvrtání otvorů pro elektroinstalační krabice ve stěnách z cihel, hloubky přes 6 do 9 cm</t>
  </si>
  <si>
    <t>-1064025785</t>
  </si>
  <si>
    <t>468111112</t>
  </si>
  <si>
    <t>Frézování drážek pro vodiče ve stěnách z cihel, rozměru do 5x5 cm</t>
  </si>
  <si>
    <t>1149830862</t>
  </si>
  <si>
    <t>VRN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</si>
  <si>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</si>
  <si>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</si>
  <si>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</si>
  <si>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</si>
  <si>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</si>
  <si>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…</t>
  </si>
  <si>
    <t>1024</t>
  </si>
  <si>
    <t>1232441330</t>
  </si>
  <si>
    <t>241</t>
  </si>
  <si>
    <t>013254000</t>
  </si>
  <si>
    <t>Dokumentace skutečného provedení stavby</t>
  </si>
  <si>
    <t>-630371248</t>
  </si>
  <si>
    <t>VRN4</t>
  </si>
  <si>
    <t>Inženýrská činnost</t>
  </si>
  <si>
    <t>265</t>
  </si>
  <si>
    <t>044002000</t>
  </si>
  <si>
    <t>Revize</t>
  </si>
  <si>
    <t>1388937912</t>
  </si>
  <si>
    <t>VRN9</t>
  </si>
  <si>
    <t>Ostatní náklady</t>
  </si>
  <si>
    <t>249</t>
  </si>
  <si>
    <t>VRN.4</t>
  </si>
  <si>
    <t>Spolupráce s ostatními profesemi</t>
  </si>
  <si>
    <t>hod</t>
  </si>
  <si>
    <t>-1643486243</t>
  </si>
  <si>
    <t>03 - Zařízení silnoproudé elektrotechniky</t>
  </si>
  <si>
    <t xml:space="preserve">    740 - Elektromontáže - zkoušky a revize</t>
  </si>
  <si>
    <t xml:space="preserve">    750 - Elektromontáže - rozváděče</t>
  </si>
  <si>
    <t>HZS - Hodinové zúčtovací sazby</t>
  </si>
  <si>
    <t xml:space="preserve">    VRN6 - Územní vlivy</t>
  </si>
  <si>
    <t>740</t>
  </si>
  <si>
    <t>Elektromontáže - zkoušky a revize</t>
  </si>
  <si>
    <t>741810003</t>
  </si>
  <si>
    <t>Celková prohlídka elektrického rozvodu a zařízení přes 0,5 do 1 milionu Kč</t>
  </si>
  <si>
    <t>741110002</t>
  </si>
  <si>
    <t>Montáž trubka plastová tuhá D přes 23 do 35 mm uložená pevně</t>
  </si>
  <si>
    <t>34571093</t>
  </si>
  <si>
    <t>trubka elektroinstalační tuhá z PVC D 22,1/25 mm, délka 3m</t>
  </si>
  <si>
    <t>25*1,05 "Přepočtené koeficientem množství</t>
  </si>
  <si>
    <t>M010</t>
  </si>
  <si>
    <t>Úchytka na instalační trubku</t>
  </si>
  <si>
    <t>741110061</t>
  </si>
  <si>
    <t>Montáž trubka plastová ohebná D přes 11 do 23 mm uložená pod omítku</t>
  </si>
  <si>
    <t>34571152</t>
  </si>
  <si>
    <t>trubka elektroinstalační ohebná z PH, D 12/20mm</t>
  </si>
  <si>
    <t>100*1,05 "Přepočtené koeficientem množství</t>
  </si>
  <si>
    <t>741110062</t>
  </si>
  <si>
    <t>Montáž trubka plastová ohebná D přes 23 do 35 mm uložená pod omítku</t>
  </si>
  <si>
    <t>34571064</t>
  </si>
  <si>
    <t>trubka elektroinstalační ohebná z PVC bílá d 29mm</t>
  </si>
  <si>
    <t>200*1,05 "Přepočtené koeficientem množství</t>
  </si>
  <si>
    <t>741110063</t>
  </si>
  <si>
    <t>Montáž trubka plastová ohebná D přes 35 mm uložená pod omítku</t>
  </si>
  <si>
    <t>34571066</t>
  </si>
  <si>
    <t>trubka elektroinstalační ohebná z PVC bílá d 48mm</t>
  </si>
  <si>
    <t>741110302</t>
  </si>
  <si>
    <t>Montáž trubka ochranná do krabic plastová tuhá D přes 40 do 90 mm uložená pevně</t>
  </si>
  <si>
    <t>34571363</t>
  </si>
  <si>
    <t>trubka elektroinstalační HDPE tuhá dvouplášťová korugovaná D 61/75mm</t>
  </si>
  <si>
    <t>741110303</t>
  </si>
  <si>
    <t>Montáž trubka ochranná do krabic plastová tuhá D přes 90 do 133 mm uložená pevně</t>
  </si>
  <si>
    <t>34571365</t>
  </si>
  <si>
    <t>trubka elektroinstalační HDPE tuhá dvouplášťová korugovaná D 94/110mm</t>
  </si>
  <si>
    <t>741112062</t>
  </si>
  <si>
    <t>Montáž krabice přístrojová zapuštěná plastová kruhová pro sádrokartonové příčky</t>
  </si>
  <si>
    <t>34571464</t>
  </si>
  <si>
    <t>krabice do dutých stěn PVC přístrojová kruhová D 70mm mělká</t>
  </si>
  <si>
    <t>741112103</t>
  </si>
  <si>
    <t>Montáž rozvodka zapuštěná plastová čtyřhranná</t>
  </si>
  <si>
    <t>34571459</t>
  </si>
  <si>
    <t>krabice pod omítku PVC odbočná čtvercová 100x100mm s víčkem</t>
  </si>
  <si>
    <t>34562692</t>
  </si>
  <si>
    <t>svorkovnice krabicová šroubovací pětipólová pro 5x4 vodiče 1,5-4,0mm2, 500V</t>
  </si>
  <si>
    <t>RMAT0006</t>
  </si>
  <si>
    <t>krabice rozbočovací pod omítku 196x152x70</t>
  </si>
  <si>
    <t>741112841</t>
  </si>
  <si>
    <t>Ostatní práce při montáži vodičů a kabelů - svazkování kabelů</t>
  </si>
  <si>
    <t>1000282205</t>
  </si>
  <si>
    <t>2031 M 15 A2 Svazkový držák Grip</t>
  </si>
  <si>
    <t>M013</t>
  </si>
  <si>
    <t>stahovací páska</t>
  </si>
  <si>
    <t>741122015</t>
  </si>
  <si>
    <t>Montáž kabel Cu bez ukončení uložený pod omítku plný kulatý 3x1,5 mm2 (např. CYKY)</t>
  </si>
  <si>
    <t>34111030</t>
  </si>
  <si>
    <t>kabel instalační jádro Cu plné izolace PVC plášť PVC 450/750V (CYKY) 3x1,5mm2</t>
  </si>
  <si>
    <t>905*1,15 "Přepočtené koeficientem množství</t>
  </si>
  <si>
    <t>100*1,15 "Přepočtené koeficientem množství</t>
  </si>
  <si>
    <t>34111531</t>
  </si>
  <si>
    <t>kabel silový oheň retardující bezhalogenový s funkčností při požáru 180min a P60-R reakce na oheň B2cas1d1a1 jádro Cu 0,6/1kV (1-CSKH-V) 3x1,5mm2</t>
  </si>
  <si>
    <t>20*1,15 "Přepočtené koeficientem množství</t>
  </si>
  <si>
    <t>741122016</t>
  </si>
  <si>
    <t>Montáž kabel Cu bez ukončení uložený pod omítku plný kulatý 3x2,5 až 6 mm2 (např. CYKY)</t>
  </si>
  <si>
    <t>34111036</t>
  </si>
  <si>
    <t>kabel instalační jádro Cu plné izolace PVC plášť PVC 450/750V (CYKY) 3x2,5mm2</t>
  </si>
  <si>
    <t>1200*1,15 "Přepočtené koeficientem množství</t>
  </si>
  <si>
    <t>741122031</t>
  </si>
  <si>
    <t>Montáž kabel Cu bez ukončení uložený pod omítku plný kulatý 5x1,5 až 2,5 mm2 (např. CYKY)</t>
  </si>
  <si>
    <t>34111090</t>
  </si>
  <si>
    <t>kabel instalační jádro Cu plné izolace PVC plášť PVC 450/750V (CYKY) 5x1,5mm2</t>
  </si>
  <si>
    <t>130*1,15 "Přepočtené koeficientem množství</t>
  </si>
  <si>
    <t>741122032</t>
  </si>
  <si>
    <t>Montáž kabel Cu bez ukončení uložený pod omítku plný kulatý 5x4 až 6 mm2 (např. CYKY)</t>
  </si>
  <si>
    <t>34111098</t>
  </si>
  <si>
    <t>kabel instalační jádro Cu plné izolace PVC plášť PVC 450/750V (CYKY) 5x4mm2</t>
  </si>
  <si>
    <t>30*1,15 "Přepočtené koeficientem množství</t>
  </si>
  <si>
    <t>34111100</t>
  </si>
  <si>
    <t>kabel instalační jádro Cu plné izolace PVC plášť PVC 450/750V (CYKY) 5x6mm2</t>
  </si>
  <si>
    <t>741122033</t>
  </si>
  <si>
    <t>Montáž kabel Cu bez ukončení uložený pod omítku plný kulatý 5x10 mm2 (např. CYKY)</t>
  </si>
  <si>
    <t>34113034</t>
  </si>
  <si>
    <t>kabel instalační jádro Cu plné izolace PVC plášť PVC 450/750V (CYKY) 5x10mm2</t>
  </si>
  <si>
    <t>230*1,15 "Přepočtené koeficientem množství</t>
  </si>
  <si>
    <t>741122135</t>
  </si>
  <si>
    <t>Montáž kabel Cu plný kulatý žíla 4x35 mm2 zatažený v trubkách (např. CYKY)</t>
  </si>
  <si>
    <t>34111620</t>
  </si>
  <si>
    <t>kabel silový jádro Cu izolace PVC plášť PVC 0,6/1kV (1-CYKY) 4x35mm2</t>
  </si>
  <si>
    <t>25*1,15 "Přepočtené koeficientem množství</t>
  </si>
  <si>
    <t>741130021</t>
  </si>
  <si>
    <t>Ukončení vodič izolovaný do 2,5 mm2 na svorkovnici</t>
  </si>
  <si>
    <t>300+300</t>
  </si>
  <si>
    <t>34562694</t>
  </si>
  <si>
    <t>svorkovnice krabicová bezšroubová jednopólová pro 3 vodiče 0,5-2,5mm2, 400V 24A</t>
  </si>
  <si>
    <t>34562695</t>
  </si>
  <si>
    <t>svorkovnice krabicová bezšroubová jednopólová pro 4 vodiče 0,5-2,5mm2, 400V 24A</t>
  </si>
  <si>
    <t>741210001</t>
  </si>
  <si>
    <t>Montáž rozvodnice oceloplechová nebo plastová běžná do 20 kg</t>
  </si>
  <si>
    <t>741210005</t>
  </si>
  <si>
    <t>Montáž rozvodnice oceloplechová nebo plastová běžná do 200 kg</t>
  </si>
  <si>
    <t>741310101</t>
  </si>
  <si>
    <t>Montáž spínač (polo)zapuštěný bezšroubové připojení 1-jednopólový se zapojením vodičů</t>
  </si>
  <si>
    <t>34539010</t>
  </si>
  <si>
    <t>přístroj spínače jednopólového, řazení 1, 1So bezšroubové svorky</t>
  </si>
  <si>
    <t>34539049</t>
  </si>
  <si>
    <t>kryt spínače jednoduchý</t>
  </si>
  <si>
    <t>34539059</t>
  </si>
  <si>
    <t>rámeček jednonásobný</t>
  </si>
  <si>
    <t>741310103</t>
  </si>
  <si>
    <t>Montáž spínač (polo)zapuštěný bezšroubové připojení 1So-1pólový s orientační doutnavkou se zapojením vodičů</t>
  </si>
  <si>
    <t>34539015</t>
  </si>
  <si>
    <t>přístroj spínače jednopólového, řazení 1, 1So, 1S bezšroubové svorky</t>
  </si>
  <si>
    <t>34539027</t>
  </si>
  <si>
    <t>doutnavka orientační 0,5 mA (univerzální), světlo oranžové</t>
  </si>
  <si>
    <t>34539051</t>
  </si>
  <si>
    <t>kryt spínače jednoduchý, s průzorem</t>
  </si>
  <si>
    <t>741310121</t>
  </si>
  <si>
    <t>Montáž přepínač (polo)zapuštěný bezšroubové připojení 5-sériový se zapojením vodičů</t>
  </si>
  <si>
    <t>34539012</t>
  </si>
  <si>
    <t>přístroj přepínače sériového, řazení 5 bezšroubové svorky</t>
  </si>
  <si>
    <t>34539050</t>
  </si>
  <si>
    <t>kryt spínače dělený</t>
  </si>
  <si>
    <t>741310122</t>
  </si>
  <si>
    <t>Montáž přepínač (polo)zapuštěný bezšroubové připojení 6-střídavý se zapojením vodičů</t>
  </si>
  <si>
    <t>34539016</t>
  </si>
  <si>
    <t>přístroj přepínače střídavého, řazení 6, 6So, 6S bezšroubové svorky</t>
  </si>
  <si>
    <t>741311004</t>
  </si>
  <si>
    <t>Montáž čidlo pohybu nástěnné se zapojením vodičů</t>
  </si>
  <si>
    <t>40461058</t>
  </si>
  <si>
    <t>čidlo pohybové a prezenční stropní 360°</t>
  </si>
  <si>
    <t>741313002</t>
  </si>
  <si>
    <t>Montáž zásuvka (polo)zapuštěná bezšroubové připojení 2P+PE dvojí zapojení - průběžná se zapojením vodičů</t>
  </si>
  <si>
    <t>34555241</t>
  </si>
  <si>
    <t>přístroj zásuvky zápustné jednonásobné, krytka s clonkami, bezšroubové svorky</t>
  </si>
  <si>
    <t>741313083</t>
  </si>
  <si>
    <t>Montáž zásuvka chráněná v krabici šroubové připojení 2P+PE dvojí zapojení, prostředí venkovní, mokré se zapojením vodičů</t>
  </si>
  <si>
    <t>34555248</t>
  </si>
  <si>
    <t>zásuvka nástěnná jednonásobná s víčkem pro průběžnou montáž, IP44, šroubové svorky</t>
  </si>
  <si>
    <t>741313252</t>
  </si>
  <si>
    <t>Montáž zásuvek průmyslových nástěnných provedení IP 44 3P+N+PE 32 A se zapojením vodičů</t>
  </si>
  <si>
    <t>35811345</t>
  </si>
  <si>
    <t>zásuvka nástěnná 32A - 5pól, řazení 3P+N+PE IP44, bezšroubové svorky</t>
  </si>
  <si>
    <t>741330371</t>
  </si>
  <si>
    <t>Montáž ovladač tlačítkový ve skříni 1 tlačítkový</t>
  </si>
  <si>
    <t>RMAT0005</t>
  </si>
  <si>
    <t>tlačítko TOTAL STOP</t>
  </si>
  <si>
    <t>741372061</t>
  </si>
  <si>
    <t>Montáž svítidlo LED interiérové přisazené stropní hranaté nebo kruhové do 0,09 m2 se zapojením vodičů</t>
  </si>
  <si>
    <t>M008</t>
  </si>
  <si>
    <t>LED svítidlo nouzového osvětlení 1W, 6000K, 150lm, plastové, IP 65, se značením úniku</t>
  </si>
  <si>
    <t>741372062</t>
  </si>
  <si>
    <t>Montáž svítidlo LED interiérové přisazené stropní hranaté nebo kruhové přes 0,09 do 0,36 m2 se zapojením vodičů</t>
  </si>
  <si>
    <t>11+33+15+25+4+1</t>
  </si>
  <si>
    <t>M001</t>
  </si>
  <si>
    <t>LED svítidlo stropní RN18, 4000K, 1550lm, hliníkové, kruhové d 165mm, mléčný difuzor, IP44, bílá barva</t>
  </si>
  <si>
    <t>M002</t>
  </si>
  <si>
    <t>LED svítidlo stropní RN25, 4000K, 2350lm, hliníkové, kruhové d 230mm, mléčný difuzor, IP44, bílá barva</t>
  </si>
  <si>
    <t>M003</t>
  </si>
  <si>
    <t>LED svítidlo stropní RN40, 4000K, 3880lm, hliníkové, kruhové d 280mm, mléčný difuzor, IP44, bílá barva</t>
  </si>
  <si>
    <t>M004</t>
  </si>
  <si>
    <t>LED svítidlo liniové 30W, 4000K, 120st., 4500lm, plastové, délka 1200mm, mléčný difuzor, IP20, bílá barva</t>
  </si>
  <si>
    <t>M005</t>
  </si>
  <si>
    <t>LED svítidlo liniové 43W, 4000K, 120st., 6450lm, plastové, délka 1500mm, mléčný difuzor, IP20, bílá barva</t>
  </si>
  <si>
    <t>M006</t>
  </si>
  <si>
    <t>LED svítidlo liniové 15W, 4000K, 120st., 2250lm, plastové, délka 600mm, mléčný difuzor, IP20, bílá barva</t>
  </si>
  <si>
    <t>M007</t>
  </si>
  <si>
    <t>LED svítidlo venkovní přisazené 8W, 3000K, 415lm, hliníkové, IP65, černá barva</t>
  </si>
  <si>
    <t>741410071</t>
  </si>
  <si>
    <t>Montáž pospojování ochranné konstrukce ostatní vodičem do 16 mm2 uloženým volně nebo pod omítku</t>
  </si>
  <si>
    <t>100+100</t>
  </si>
  <si>
    <t>34141028</t>
  </si>
  <si>
    <t>vodič propojovací flexibilní jádro Cu lanované izolace PVC 450/750V (H07V-K) 1x10mm2</t>
  </si>
  <si>
    <t>741420031</t>
  </si>
  <si>
    <t>Montáž svorka hromosvodná na potrubí D do 200 mm se zhotovením</t>
  </si>
  <si>
    <t>35442001</t>
  </si>
  <si>
    <t>svorka na potrubí 1 1/2" - 49mm, FeZn</t>
  </si>
  <si>
    <t>741811011</t>
  </si>
  <si>
    <t>Kontrola rozvaděč nn silový hmotnosti do 200 kg</t>
  </si>
  <si>
    <t>741811021</t>
  </si>
  <si>
    <t>Oživení rozvaděče se složitou výstrojí</t>
  </si>
  <si>
    <t>741811023-R</t>
  </si>
  <si>
    <t>Zapojení skříně HOP/POP</t>
  </si>
  <si>
    <t>999HOP</t>
  </si>
  <si>
    <t>skříň hlavního ochranného pospojování, vč. svorkovnice - komplet</t>
  </si>
  <si>
    <t>M009</t>
  </si>
  <si>
    <t>D+M Fén</t>
  </si>
  <si>
    <t>741910412</t>
  </si>
  <si>
    <t>Montáž žlab kovový šířky do 100 mm bez víka</t>
  </si>
  <si>
    <t>RMAT0001</t>
  </si>
  <si>
    <t>Kabelový žlab 100x50</t>
  </si>
  <si>
    <t>741910414</t>
  </si>
  <si>
    <t>Montáž žlab kovový šířky do 250 mm bez víka</t>
  </si>
  <si>
    <t>RMAT0002</t>
  </si>
  <si>
    <t>kabelový žlab 200x50</t>
  </si>
  <si>
    <t>741910415</t>
  </si>
  <si>
    <t>Montáž žlab kovový šířky do 500 mm bez víka</t>
  </si>
  <si>
    <t>RMAT0003</t>
  </si>
  <si>
    <t>kabelový žlab 300x50</t>
  </si>
  <si>
    <t>M011</t>
  </si>
  <si>
    <t>konzole na uchycení kabelového žlabu</t>
  </si>
  <si>
    <t>M012</t>
  </si>
  <si>
    <t>kotvící materiál</t>
  </si>
  <si>
    <t>sou</t>
  </si>
  <si>
    <t>998741300</t>
  </si>
  <si>
    <t>Podružný materiál</t>
  </si>
  <si>
    <t>998741312</t>
  </si>
  <si>
    <t>Přesun hmot procentní pro silnoproud ruční v objektech v přes 6 do 12 m</t>
  </si>
  <si>
    <t>998741319</t>
  </si>
  <si>
    <t>Příplatek k ručnímu přesunu hmot procentnímu pro silnoproud za zvětšený přesun ZKD 50 m</t>
  </si>
  <si>
    <t>750</t>
  </si>
  <si>
    <t>Elektromontáže - rozváděče</t>
  </si>
  <si>
    <t>rozv. RKO</t>
  </si>
  <si>
    <t>RKO - Rozvaděč pod omítku, typový, 1080x760x127mm, oceloplechový, IP30, bílá RAL vč výzbroje dle dokumentace</t>
  </si>
  <si>
    <t>rozv. RB</t>
  </si>
  <si>
    <t>RB - Rozvaděč pod omítku, typový, 770x588x136mm, oceloplechový, IP30, bílá RAL vč výzbroje dle dokumentace</t>
  </si>
  <si>
    <t>rozv. Rtop</t>
  </si>
  <si>
    <t xml:space="preserve">Rtop - Rozvaděč pod omítku, typový, 588x470x136mm, oceloplechový, IP30, bílá RAL  vč výzbroje dle dokumentace</t>
  </si>
  <si>
    <t>rozv. RP</t>
  </si>
  <si>
    <t>RP - Rozvaděč na omítku, typový, 361x396x112mm, oceloplechový, IP30, bílá RAL vč výzbroje dle dokumentace</t>
  </si>
  <si>
    <t>rozv. Rnab</t>
  </si>
  <si>
    <t>Rnab - Rozvaděč venkovní, typový, 535x319x144mm, plastový, IP65 vč výzbroje dle dokumentace</t>
  </si>
  <si>
    <t>460010024</t>
  </si>
  <si>
    <t>Vytyčení trasy vedení kabelového podzemního v zastavěném prostoru</t>
  </si>
  <si>
    <t>km</t>
  </si>
  <si>
    <t>460010025</t>
  </si>
  <si>
    <t>Vytyčení trasy inženýrských sítí v zastavěném prostoru</t>
  </si>
  <si>
    <t>460161282</t>
  </si>
  <si>
    <t>Hloubení kabelových rýh ručně š 50 cm hl 90 cm v hornině tř I skupiny 3</t>
  </si>
  <si>
    <t>460431292</t>
  </si>
  <si>
    <t>Zásyp kabelových rýh ručně se zhutněním š 50 cm hl 90 cm z horniny tř I skupiny 3</t>
  </si>
  <si>
    <t>460481122</t>
  </si>
  <si>
    <t>Úprava pláně při elektromontážích v hornině třídy těžitelnosti I skupiny 3 se zhutněním ručně</t>
  </si>
  <si>
    <t>460661112</t>
  </si>
  <si>
    <t>Kabelové lože z písku pro kabely nn bez zakrytí š lože přes 35 do 50 cm</t>
  </si>
  <si>
    <t>460671114</t>
  </si>
  <si>
    <t>Výstražná fólie pro krytí kabelů šířky přes 35 do 40 cm</t>
  </si>
  <si>
    <t>460932111</t>
  </si>
  <si>
    <t>Osazení hmoždinek pro elektroinstalace včetně vyvrtání otvoru ve stěnách cihelných průměru do 8 mm</t>
  </si>
  <si>
    <t>RMAT0004</t>
  </si>
  <si>
    <t>WAP příchytka hmoždinková</t>
  </si>
  <si>
    <t>469981111</t>
  </si>
  <si>
    <t>Přesun hmot pro pomocné stavební práce při elektromotážích</t>
  </si>
  <si>
    <t>469981211</t>
  </si>
  <si>
    <t>Příplatek k přesunu hmot pro pomocné stavební práce při elektromotážích ZKD 1000 m</t>
  </si>
  <si>
    <t>18,013*18 "Přepočtené koeficientem množství</t>
  </si>
  <si>
    <t>PM</t>
  </si>
  <si>
    <t>Přidružený materiál</t>
  </si>
  <si>
    <t>PPV</t>
  </si>
  <si>
    <t>Podíl přidružených výkonů</t>
  </si>
  <si>
    <t>ZV</t>
  </si>
  <si>
    <t>Zednické výpomoci</t>
  </si>
  <si>
    <t>HZS</t>
  </si>
  <si>
    <t>Hodinové zúčtovací sazby</t>
  </si>
  <si>
    <t>HZS2231.1</t>
  </si>
  <si>
    <t>Hodinová zúčtovací sazba elektrikář - demontáže stávající elektroinstalace</t>
  </si>
  <si>
    <t>262144</t>
  </si>
  <si>
    <t>HZS2231.2</t>
  </si>
  <si>
    <t>Hodinová zúčtovací sazba elektrikář - stavební přípomoci</t>
  </si>
  <si>
    <t>HZS2231.3</t>
  </si>
  <si>
    <t xml:space="preserve">Hodinová zúčtovací sazba elektrikář  -  úklid pracoviště</t>
  </si>
  <si>
    <t>HZS2232.1</t>
  </si>
  <si>
    <t>Hodinová zúčtovací sazba elektrikář odborný - napojení na stávající elektroinstalaci</t>
  </si>
  <si>
    <t>HZS2232.2</t>
  </si>
  <si>
    <t>Hodinová zúčtovací sazba elektrikář odborný - spolupráce s revizním technikem při revizi</t>
  </si>
  <si>
    <t>HZS2232.3</t>
  </si>
  <si>
    <t>Hodinová zúčtovací sazba elektrikář odborný - spolupráce s ostatními profesemi, koordinace na stavbě</t>
  </si>
  <si>
    <t>HZS2232.4</t>
  </si>
  <si>
    <t>Hodinová zúčtovací sazba elektrikář odborný - práce nespecifikované ceníkem</t>
  </si>
  <si>
    <t>011464000</t>
  </si>
  <si>
    <t>Měření (monitoring) úrovně osvětlení</t>
  </si>
  <si>
    <t>012444000</t>
  </si>
  <si>
    <t>Geodetické měření skutečného provedení stavby</t>
  </si>
  <si>
    <t>VRN6</t>
  </si>
  <si>
    <t>Územní vlivy</t>
  </si>
  <si>
    <t>065103000</t>
  </si>
  <si>
    <t>Mimostaveništní doprava materiálů a výrobků</t>
  </si>
  <si>
    <t>092103000</t>
  </si>
  <si>
    <t>Náklady na zkušební provoz</t>
  </si>
  <si>
    <t>092203000</t>
  </si>
  <si>
    <t>Náklady na zaškolení</t>
  </si>
  <si>
    <t>04 - Ústřední vytápění</t>
  </si>
  <si>
    <t xml:space="preserve">PSV - Práce a dodávky PSV   </t>
  </si>
  <si>
    <t xml:space="preserve">    731 - Ústřední vytápění - kotelny   </t>
  </si>
  <si>
    <t xml:space="preserve">    732 - Ústřední vytápění - strojovny   </t>
  </si>
  <si>
    <t xml:space="preserve">    733 - Ústřední vytápění - rozvodné potrubí   </t>
  </si>
  <si>
    <t xml:space="preserve">    734 - Ústřední vytápění - armatury   </t>
  </si>
  <si>
    <t xml:space="preserve">    735 - Ústřední vytápění - otopná tělesa   </t>
  </si>
  <si>
    <t xml:space="preserve">HZS - Hodinové zúčtovací sazby   </t>
  </si>
  <si>
    <t xml:space="preserve">Práce a dodávky PSV   </t>
  </si>
  <si>
    <t>731</t>
  </si>
  <si>
    <t xml:space="preserve">Ústřední vytápění - kotelny   </t>
  </si>
  <si>
    <t>731244131</t>
  </si>
  <si>
    <t>Kotel ocelový závěsný na plyn kondenzační o výkonu 2,65-24,9 kW pro vytápění s možností připojení zásobníku TV</t>
  </si>
  <si>
    <t>soubor</t>
  </si>
  <si>
    <t>731244493</t>
  </si>
  <si>
    <t>Montáž kotle ocelového závěsného na plyn kondenzačního o výkonu přes 20 do 28 kW</t>
  </si>
  <si>
    <t>731244493-regulace</t>
  </si>
  <si>
    <t>Regulace kotle ocelového závěsného na plyn kondenzačního o výkonu přes 20 do 28 kW</t>
  </si>
  <si>
    <t>731810331</t>
  </si>
  <si>
    <t>Nucený odtah spalin soustředným potrubím pro kondenzační kotel svislý 60/100 mm přes šikmou střechu</t>
  </si>
  <si>
    <t>731810341</t>
  </si>
  <si>
    <t>Prodloužení soustředného potrubí pro kondenzační kotel průměru 60/100 mm</t>
  </si>
  <si>
    <t>998731101</t>
  </si>
  <si>
    <t>Přesun hmot tonážní pro kotelny v objektech v do 6 m</t>
  </si>
  <si>
    <t>732</t>
  </si>
  <si>
    <t xml:space="preserve">Ústřední vytápění - strojovny   </t>
  </si>
  <si>
    <t>732211114</t>
  </si>
  <si>
    <t>Ohřívač stacionární zásobníkový s jedním výměníkem PN 0,6/1,0 o objemu 160 l v.pl. 1,45 m2</t>
  </si>
  <si>
    <t>732331604</t>
  </si>
  <si>
    <t>Nádoba tlaková expanzní plochá pro topnou a chladicí soustavu s membránou závitové připojení PN 0,3 o objemu 18 l</t>
  </si>
  <si>
    <t>732421201</t>
  </si>
  <si>
    <t>Čerpadlo teplovodní mokroběžné závitové cirkulační DN 15 výtlak do 0,9 m průtok 0,35 m3/h pro TUV</t>
  </si>
  <si>
    <t>732421401</t>
  </si>
  <si>
    <t>Čerpadlo teplovodní mokroběžné závitové oběhové DN 25 výtlak do 4,0 m průtok 2,0 m3/h PN 10 pro vytápění</t>
  </si>
  <si>
    <t>732490102</t>
  </si>
  <si>
    <t>Montáž sifonu pro odvod kondenzátu kotle</t>
  </si>
  <si>
    <t>998732101</t>
  </si>
  <si>
    <t>Přesun hmot tonážní pro strojovny v objektech v do 6 m</t>
  </si>
  <si>
    <t>733</t>
  </si>
  <si>
    <t xml:space="preserve">Ústřední vytápění - rozvodné potrubí   </t>
  </si>
  <si>
    <t>733222302</t>
  </si>
  <si>
    <t>Potrubí měděné polotvrdé spojované lisováním D 15x1 mm</t>
  </si>
  <si>
    <t>733222304</t>
  </si>
  <si>
    <t>Potrubí měděné polotvrdé spojované lisováním D 22x1 mm</t>
  </si>
  <si>
    <t>733223304</t>
  </si>
  <si>
    <t>Potrubí měděné tvrdé spojované lisováním D 28x1,5 mm</t>
  </si>
  <si>
    <t>733223305</t>
  </si>
  <si>
    <t>Potrubí měděné tvrdé spojované lisováním D 35x1,5 mm</t>
  </si>
  <si>
    <t>733223306</t>
  </si>
  <si>
    <t>Potrubí měděné tvrdé spojované lisováním D 42x1,5 mm</t>
  </si>
  <si>
    <t>733224222</t>
  </si>
  <si>
    <t>Příplatek k potrubí měděnému za zhotovení přípojky z trubek měděných D 15x1 mm</t>
  </si>
  <si>
    <t>733224224</t>
  </si>
  <si>
    <t>Příplatek k potrubí měděnému za zhotovení přípojky z trubek měděných D 22x1 mm</t>
  </si>
  <si>
    <t>733811252</t>
  </si>
  <si>
    <t>Ochrana potrubí ústředního vytápění termoizolačními trubicemi z PE tl přes 20 do 25 mm DN přes 32 do 45 mm</t>
  </si>
  <si>
    <t>998733201</t>
  </si>
  <si>
    <t>Přesun hmot procentní pro rozvody potrubí v objektech v do 6 m</t>
  </si>
  <si>
    <t>734</t>
  </si>
  <si>
    <t xml:space="preserve">Ústřední vytápění - armatury   </t>
  </si>
  <si>
    <t>734220101</t>
  </si>
  <si>
    <t>Ventil závitový regulační přímý G 3/4 PN 20 do 100°C vyvažovací bez vypouštění</t>
  </si>
  <si>
    <t>734221682</t>
  </si>
  <si>
    <t>Termostatická hlavice kapalinová PN 10 do 110°C otopných těles VK</t>
  </si>
  <si>
    <t>734222802</t>
  </si>
  <si>
    <t>Ventil závitový termostatický rohový G 1/2 PN 16 do 110°C s ruční hlavou chromovaný</t>
  </si>
  <si>
    <t>734251135</t>
  </si>
  <si>
    <t>Ventil pojistný čepový rohový G 1 PN 16 do 200°C</t>
  </si>
  <si>
    <t>734261233</t>
  </si>
  <si>
    <t>Šroubení topenářské přímé G 1/2 PN 16 do 120°C</t>
  </si>
  <si>
    <t>734261402</t>
  </si>
  <si>
    <t>Armatura připojovací rohová G 1/2x18 PN 10 do 110°C radiátorů typu VK</t>
  </si>
  <si>
    <t>734271146</t>
  </si>
  <si>
    <t>Šoupátko závitové uzavírací G 5/4 PN 16 do 80°C</t>
  </si>
  <si>
    <t>734291123</t>
  </si>
  <si>
    <t>Kohout plnící a vypouštěcí G 1/2 PN 10 do 90°C závitový</t>
  </si>
  <si>
    <t>734411101</t>
  </si>
  <si>
    <t>Teploměr technický s pevným stonkem a jímkou zadní připojení průměr 63 mm délky 50 mm</t>
  </si>
  <si>
    <t>734421101</t>
  </si>
  <si>
    <t>Tlakoměr s pevným stonkem a zpětnou klapkou tlak 0-16 bar průměr 50 mm spodní připojení</t>
  </si>
  <si>
    <t>998734101</t>
  </si>
  <si>
    <t>Přesun hmot tonážní pro armatury v objektech v do 6 m</t>
  </si>
  <si>
    <t>735</t>
  </si>
  <si>
    <t xml:space="preserve">Ústřední vytápění - otopná tělesa   </t>
  </si>
  <si>
    <t>735152453</t>
  </si>
  <si>
    <t>Otopné těleso panelové VK dvoudeskové 1 přídavná přestupní plocha výška/délka 500/600 mm výkon 670 W</t>
  </si>
  <si>
    <t>735164271</t>
  </si>
  <si>
    <t>Otopné těleso trubkové nepřímotopné vč. TRV výška/délka 1810/450 mm</t>
  </si>
  <si>
    <t>735511008</t>
  </si>
  <si>
    <t>Podlahové vytápění - systémová deska s kombinovanou tepelnou a kročejovou izolací celkové výšky 50 až 53 mm</t>
  </si>
  <si>
    <t>735511010</t>
  </si>
  <si>
    <t>Podlahové vytápění - rozvodné potrubí polyethylen PE-Xa 17x2,0 mm pro systémovou desku rozteč 150 mm</t>
  </si>
  <si>
    <t>735511053</t>
  </si>
  <si>
    <t>Podlahové vytápění - vodící lišta pro uchycení potrubí O 16 mm</t>
  </si>
  <si>
    <t>735511061</t>
  </si>
  <si>
    <t>Podlahové vytápění - krycí a separační PE fólie</t>
  </si>
  <si>
    <t>735511062</t>
  </si>
  <si>
    <t>Podlahové vytápění - obvodový dilatační pás samolepící s folií</t>
  </si>
  <si>
    <t>735511101</t>
  </si>
  <si>
    <t>Podlahové vytápění - skříň podomítková pro rozdělovač s 2-5 okruhy</t>
  </si>
  <si>
    <t>735511102</t>
  </si>
  <si>
    <t>Podlahové vytápění - skříň podomítková pro rozdělovač s 4-7 okruhy</t>
  </si>
  <si>
    <t>735511138</t>
  </si>
  <si>
    <t>Podlahové vytápění - svěrné šroubení se závitem EK 3/4" pro připojení potrubí 17x2,0 mm na rozdělovač</t>
  </si>
  <si>
    <t>735511153</t>
  </si>
  <si>
    <t>Podlahové vytápění - rozdělovač mosazný s automatickou regulací průtoku čtyřokruhový</t>
  </si>
  <si>
    <t>735511155</t>
  </si>
  <si>
    <t>Podlahové vytápění - rozdělovač mosazný s automatickou regulací průtoku šestiokruhový</t>
  </si>
  <si>
    <t>998735101</t>
  </si>
  <si>
    <t>Přesun hmot tonážní pro otopná tělesa v objektech v do 6 m</t>
  </si>
  <si>
    <t xml:space="preserve">Hodinové zúčtovací sazby   </t>
  </si>
  <si>
    <t>HZS2221</t>
  </si>
  <si>
    <t>Hodinová zúčtovací sazba topenář-topná zkouška,doregulování</t>
  </si>
  <si>
    <t>05 - Vzduchotechnika</t>
  </si>
  <si>
    <t xml:space="preserve">    713 - Izolace tepelné   </t>
  </si>
  <si>
    <t xml:space="preserve">    751 - Vzduchotechnika   </t>
  </si>
  <si>
    <t xml:space="preserve">Izolace tepelné   </t>
  </si>
  <si>
    <t>713191232</t>
  </si>
  <si>
    <t>Montáž izolace tepelné stěn a slopů překrytí separační fólií z PE</t>
  </si>
  <si>
    <t>28323074</t>
  </si>
  <si>
    <t>fólie LDPE (750 kg/m3) proti zemní vlhkosti nad úrovní terénu tl 3mm</t>
  </si>
  <si>
    <t>751</t>
  </si>
  <si>
    <t xml:space="preserve">Vzduchotechnika   </t>
  </si>
  <si>
    <t>1.6.1</t>
  </si>
  <si>
    <t>Dodávka ventilátoru radiálního nízkotlakého nástěnného základního D 150 mm-250m3/h,50Pa</t>
  </si>
  <si>
    <t>751122012</t>
  </si>
  <si>
    <t>Montáž ventilátoru radiálního nízkotlakého nástěnného základního D přes 100 do 200 mm</t>
  </si>
  <si>
    <t>751122092</t>
  </si>
  <si>
    <t>Montáž ventilátoru radiálního nízkotlakého potrubního základního do kruhového potrubí D přes 100 do 200 mm</t>
  </si>
  <si>
    <t>42917113</t>
  </si>
  <si>
    <t>ventilátor radiální potrubní izolovaný skříň z Pz plechu průtok250,150m3/h IP44 D 160mm 66,2W</t>
  </si>
  <si>
    <t>42917102</t>
  </si>
  <si>
    <t>ventilátor radiální potrubní izolovaný skříň z Pz plechu průtok 580,350,550m3/h IP44 D 200mm 105W</t>
  </si>
  <si>
    <t>751322011</t>
  </si>
  <si>
    <t>Montáž talířového ventilu D do 100 mm</t>
  </si>
  <si>
    <t>42972201</t>
  </si>
  <si>
    <t>ventil talířový pro přívod a odvod vzduchu plastový D 100mm</t>
  </si>
  <si>
    <t>751322012</t>
  </si>
  <si>
    <t>Montáž talířového ventilu D přes 100 do 200 mm</t>
  </si>
  <si>
    <t>42972202</t>
  </si>
  <si>
    <t>ventil talířový pro přívod a odvod vzduchu plastový D 125mm</t>
  </si>
  <si>
    <t>751344112</t>
  </si>
  <si>
    <t>Montáž tlumiče hluku pro kruhové potrubí D přes 100 do 200 mm</t>
  </si>
  <si>
    <t>ELD.PR460100090</t>
  </si>
  <si>
    <t>MAA 200/600</t>
  </si>
  <si>
    <t>ELD.PR460100050</t>
  </si>
  <si>
    <t>MAA 150/600</t>
  </si>
  <si>
    <t>751510041</t>
  </si>
  <si>
    <t>Vzduchotechnické potrubí z pozinkovaného plechu kruhové spirálně vinutá trouba bez příruby D do 100 mm</t>
  </si>
  <si>
    <t>751510042</t>
  </si>
  <si>
    <t>Vzduchotechnické potrubí z pozinkovaného plechu kruhové spirálně vinutá trouba bez příruby D přes 100 do 200 mm</t>
  </si>
  <si>
    <t>751526736</t>
  </si>
  <si>
    <t>Montáž protidešťové stříšky nebo výfukové hlavice do plastového potrubí kruhové s přírubou D přes 100 do 200 mm vč. oplechování a manžety</t>
  </si>
  <si>
    <t>751526737</t>
  </si>
  <si>
    <t>Montáž protidešťové stříšky nebo výfukové hlavice do plastového potrubí kruhové s přírubou D přes 200 do 300 mm vč. oplechování a manžety</t>
  </si>
  <si>
    <t>42974027</t>
  </si>
  <si>
    <t>stříška protidešťová plastová s pevnou přírubou PP D 250mm</t>
  </si>
  <si>
    <t>751572002</t>
  </si>
  <si>
    <t>Uchycení potrubí kruhového na montovanou konstrukci z nosníků kotvenou do trapézového plechu D přes 100 do 200 mm</t>
  </si>
  <si>
    <t>751711112</t>
  </si>
  <si>
    <t>Montáž klimatizační jednotky vnitřní nástěnné o výkonu přes 3,5 do 5 kW</t>
  </si>
  <si>
    <t>42952002</t>
  </si>
  <si>
    <t>jednotka klimatizační nástěnná o výkonu do 5,0kW</t>
  </si>
  <si>
    <t>751721111</t>
  </si>
  <si>
    <t>Montáž klimatizační jednotky venkovní s jednofázovým napájením do 2 vnitřních jednotek vč. propojení</t>
  </si>
  <si>
    <t>42952015</t>
  </si>
  <si>
    <t>jednotka klimatizační venkovní jednofázové napájení do 2 vnitřních jednotek o výkonu do 5,5kW</t>
  </si>
  <si>
    <t>751792008</t>
  </si>
  <si>
    <t>Montáž hadice pro odvod kondenzátu klimatizace</t>
  </si>
  <si>
    <t>998751101</t>
  </si>
  <si>
    <t>Přesun hmot tonážní pro vzduchotechniku v objektech výšky do 12 m</t>
  </si>
  <si>
    <t>P1</t>
  </si>
  <si>
    <t>Příplatek k cenám za montáž jednotky po částech-přístupová dvířka 600x600mm</t>
  </si>
  <si>
    <t>HZS2152</t>
  </si>
  <si>
    <t>Hodinová zúčtovací sazba klempíř odborný</t>
  </si>
  <si>
    <t>06 - Zdravotechnické instalace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</si>
  <si>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</si>
  <si>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</si>
  <si>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</si>
  <si>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</si>
  <si>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</si>
  <si>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</si>
  <si>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</si>
  <si>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</si>
  <si>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</si>
  <si>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</si>
  <si>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762 - Konstrukce tesařské</t>
  </si>
  <si>
    <t xml:space="preserve">    764 - Konstrukce klempířské</t>
  </si>
  <si>
    <t xml:space="preserve">    783 - Dokončovací práce - nátěry</t>
  </si>
  <si>
    <t>132212131</t>
  </si>
  <si>
    <t>Hloubení nezapažených rýh šířky do 800 mm ručně s urovnáním dna do předepsaného profilu a spádu v hornině třídy těžitelnosti I skupiny 3 soudržných</t>
  </si>
  <si>
    <t>1206853717</t>
  </si>
  <si>
    <t>" pro ležatou kanalizaci "</t>
  </si>
  <si>
    <t>0,7*0,82*17,3</t>
  </si>
  <si>
    <t>0,7*0,65*0,3</t>
  </si>
  <si>
    <t>0,7*0,55*0,3</t>
  </si>
  <si>
    <t>0,7*0,42*0,3</t>
  </si>
  <si>
    <t>0,7*0,4*0,6</t>
  </si>
  <si>
    <t>0,7*0,5*1,4</t>
  </si>
  <si>
    <t>0,7*0,75*13,3</t>
  </si>
  <si>
    <t>0,7*0,7*1</t>
  </si>
  <si>
    <t>0,7*0,68*0,6</t>
  </si>
  <si>
    <t>0,7*0,5*4,2</t>
  </si>
  <si>
    <t>0,7*0,5*0,5</t>
  </si>
  <si>
    <t>0,7*0,49*8,1</t>
  </si>
  <si>
    <t>0,7*0,35*0,3</t>
  </si>
  <si>
    <t>0,7*0,66*16,8</t>
  </si>
  <si>
    <t>0,7*0,5*1,7</t>
  </si>
  <si>
    <t>0,7*0,35*0,6</t>
  </si>
  <si>
    <t>"potrubí z vodoměrné šachty - 20% ručně "</t>
  </si>
  <si>
    <t>0,8*1,3*22*0,2</t>
  </si>
  <si>
    <t>132251101</t>
  </si>
  <si>
    <t>Hloubení nezapažených rýh šířky do 800 mm strojně s urovnáním dna do předepsaného profilu a spádu v hornině třídy těžitelnosti I skupiny 3 do 20 m3</t>
  </si>
  <si>
    <t>-2047448591</t>
  </si>
  <si>
    <t>"potrubí z vodoměrné šachty - 80% strojně "</t>
  </si>
  <si>
    <t>0,8*1,3*22*0,8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</si>
  <si>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</si>
  <si>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</si>
  <si>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-2026043635</t>
  </si>
  <si>
    <t>" vnitrostaveništní doprava nakup. materiálu "</t>
  </si>
  <si>
    <t>29,82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</si>
  <si>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</si>
  <si>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</si>
  <si>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-1205364556</t>
  </si>
  <si>
    <t>" vytlačená kubatura na skládku "</t>
  </si>
  <si>
    <t>36,382+18,304-4,882</t>
  </si>
  <si>
    <t>167151101</t>
  </si>
  <si>
    <t>Nakládání, skládání a překládání neulehlého výkopku nebo sypaniny strojně nakládání, množství do 100 m3, z horniny třídy těžitelnosti I, skupiny 1 až 3</t>
  </si>
  <si>
    <t>-1453309943</t>
  </si>
  <si>
    <t>171201221</t>
  </si>
  <si>
    <t>Poplatek za uložení stavebního odpadu na skládce (skládkovné) zeminy a kamení zatříděného do Katalogu odpadů pod kódem 17 05 04</t>
  </si>
  <si>
    <t>1534870918</t>
  </si>
  <si>
    <t>49,804*2</t>
  </si>
  <si>
    <t>174111101</t>
  </si>
  <si>
    <t>Zásyp sypaninou z jakékoliv horniny ručně s uložením výkopku ve vrstvách se zhutněním jam, šachet, rýh nebo kolem objektů v těchto vykopávkách</t>
  </si>
  <si>
    <t>-1008785522</t>
  </si>
  <si>
    <t xml:space="preserve">" výkop minus lože  "</t>
  </si>
  <si>
    <t>36,381+18,304-6,492</t>
  </si>
  <si>
    <t xml:space="preserve">" minus obsyp  pro ležatou kanalizaci "</t>
  </si>
  <si>
    <t>-0,7*0,5*17,3</t>
  </si>
  <si>
    <t>-0,7*0,5*0,3</t>
  </si>
  <si>
    <t>-0,7*0,45*0,3</t>
  </si>
  <si>
    <t>-0,7*0,32*0,3</t>
  </si>
  <si>
    <t>-0,7*0,3*0,6</t>
  </si>
  <si>
    <t>-0,7*0,4*1,4</t>
  </si>
  <si>
    <t>-0,7*0,5*13,3</t>
  </si>
  <si>
    <t>-0,7*0,5*1</t>
  </si>
  <si>
    <t>-0,7*0,5*0,6</t>
  </si>
  <si>
    <t>-0,7*0,4*4,2</t>
  </si>
  <si>
    <t>-0,7*0,4*0,5</t>
  </si>
  <si>
    <t>-0,7*0,39*8,1</t>
  </si>
  <si>
    <t>-0,7*0,25*0,3</t>
  </si>
  <si>
    <t>-0,7*0,5*16,8</t>
  </si>
  <si>
    <t>-0,7*0,4*1,7</t>
  </si>
  <si>
    <t>-0,7*0,25*0,6</t>
  </si>
  <si>
    <t>"minus obsyp pro potrubí z vodoměrné šachty "</t>
  </si>
  <si>
    <t>-0,8*1,2*22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</si>
  <si>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</si>
  <si>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</si>
  <si>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-1250131680</t>
  </si>
  <si>
    <t>0,7*0,5*(17,3+0,3+0,3+0,3+0,6+1,4+13,3+1+0,6+4,2+0,5+0,3+8,1+0,3+16,8+1,7+0,6)</t>
  </si>
  <si>
    <t>"potrubí z vodoměrné šachty "</t>
  </si>
  <si>
    <t>0,8*0,35*22</t>
  </si>
  <si>
    <t>58331351</t>
  </si>
  <si>
    <t>kamenivo těžené drobné frakce 0/4</t>
  </si>
  <si>
    <t>-189488156</t>
  </si>
  <si>
    <t>29,82*2 "Přepočtené koeficientem množství</t>
  </si>
  <si>
    <t>310235241</t>
  </si>
  <si>
    <t>Zazdívka otvorů ve zdivu nadzákladovém cihlami pálenými plochy do 0,0225 m2, ve zdi tl. do 300 mm</t>
  </si>
  <si>
    <t>1712721032</t>
  </si>
  <si>
    <t>" vodoměrná šachta "</t>
  </si>
  <si>
    <t>310235251</t>
  </si>
  <si>
    <t>Zazdívka otvorů ve zdivu nadzákladovém cihlami pálenými plochy do 0,0225 m2, ve zdi tl. přes 300 do 450 mm</t>
  </si>
  <si>
    <t>-1682394837</t>
  </si>
  <si>
    <t>" přes základ "</t>
  </si>
  <si>
    <t>310235261</t>
  </si>
  <si>
    <t>Zazdívka otvorů ve zdivu nadzákladovém cihlami pálenými plochy do 0,0225 m2, ve zdi tl. přes 450 do 600 mm</t>
  </si>
  <si>
    <t>-847715335</t>
  </si>
  <si>
    <t>" pro potrubí vody "</t>
  </si>
  <si>
    <t>Vodorovné konstrukce</t>
  </si>
  <si>
    <t>411386611</t>
  </si>
  <si>
    <t>Zabetonování prostupů v instalačních šachtách ve stropech železobetonových ze suchých směsí, včetně bednění, odbednění, výztuže a zajištění potrubí skelnou vatou s folií (materiál v ceně), plochy do 0,09 m2</t>
  </si>
  <si>
    <t>267504823</t>
  </si>
  <si>
    <t>" odvětrání kanalizace "</t>
  </si>
  <si>
    <t>451572111</t>
  </si>
  <si>
    <t>Lože pod potrubí, stoky a drobné objekty v otevřeném výkopu z kameniva drobného těženého 0 až 4 mm</t>
  </si>
  <si>
    <t>1625390439</t>
  </si>
  <si>
    <t>0,7*0,1*(17,3+0,3+0,3+0,3+0,6+1,4+13,3+1+0,6+4,2+0,5+0,3+8,1+0,3+16,8+1,7+0,6)</t>
  </si>
  <si>
    <t>0,8*0,1*22</t>
  </si>
  <si>
    <t>612135101</t>
  </si>
  <si>
    <t>Hrubá výplň rýh maltou jakékoli šířky rýhy ve stěnách</t>
  </si>
  <si>
    <t>1225551358</t>
  </si>
  <si>
    <t>" zapravení drážek "</t>
  </si>
  <si>
    <t>0,06*46</t>
  </si>
  <si>
    <t>0,13*14</t>
  </si>
  <si>
    <t>0,15*98</t>
  </si>
  <si>
    <t>0,25*7,5</t>
  </si>
  <si>
    <t>Trubní vedení</t>
  </si>
  <si>
    <t>871171141</t>
  </si>
  <si>
    <t>Montáž vodovodního potrubí z polyetylenu PE100 RC v otevřeném výkopu svařovaných na tupo SDR 11/PN16 d 40 x 3,7 mm</t>
  </si>
  <si>
    <t>-378242804</t>
  </si>
  <si>
    <t>" od vodoměrné šachty do budovy "</t>
  </si>
  <si>
    <t>28613501</t>
  </si>
  <si>
    <t>potrubí vodovodní dvouvrstvé PE100 RC SDR11 40x3,7mm</t>
  </si>
  <si>
    <t>1033411647</t>
  </si>
  <si>
    <t>24*1,015 "Přepočtené koeficientem množství</t>
  </si>
  <si>
    <t>871263121</t>
  </si>
  <si>
    <t>Montáž kanalizačního potrubí z tvrdého PVC-U hladkého plnostěnného tuhost SN 8 DN 110</t>
  </si>
  <si>
    <t>1803605764</t>
  </si>
  <si>
    <t>" chránička DN 100 "</t>
  </si>
  <si>
    <t>2,2</t>
  </si>
  <si>
    <t>28611118</t>
  </si>
  <si>
    <t>trubka kanalizační PVC-U plnostěnná jednovrstvá DN 110x1000mm SN8</t>
  </si>
  <si>
    <t>-542869125</t>
  </si>
  <si>
    <t>2,2*1,03 "Přepočtené koeficientem množství</t>
  </si>
  <si>
    <t>973031324</t>
  </si>
  <si>
    <t>Vysekání výklenků nebo kapes ve zdivu z cihel na maltu vápennou nebo vápenocementovou kapes, plochy do 0,10 m2, hl. do 150 mm</t>
  </si>
  <si>
    <t>-38119983</t>
  </si>
  <si>
    <t>" pro uzávěr vody "</t>
  </si>
  <si>
    <t>974031134</t>
  </si>
  <si>
    <t>Vysekání rýh ve zdivu cihelném na maltu vápennou nebo vápenocementovou do hl. 50 mm a šířky do 150 mm</t>
  </si>
  <si>
    <t>164386043</t>
  </si>
  <si>
    <t>" drážky pro vodu 150/50mm "</t>
  </si>
  <si>
    <t>974031137</t>
  </si>
  <si>
    <t>Vysekání rýh ve zdivu cihelném na maltu vápennou nebo vápenocementovou do hl. 50 mm a šířky do 300 mm</t>
  </si>
  <si>
    <t>-167823796</t>
  </si>
  <si>
    <t>" drážky pro vodu 250/50mm "</t>
  </si>
  <si>
    <t>7,5</t>
  </si>
  <si>
    <t>974031142</t>
  </si>
  <si>
    <t>Vysekání rýh ve zdivu cihelném na maltu vápennou nebo vápenocementovou do hl. 70 mm a šířky do 70 mm</t>
  </si>
  <si>
    <t>-1748905264</t>
  </si>
  <si>
    <t>" drážky pro kanalizaci 60/60mm "</t>
  </si>
  <si>
    <t>974031164</t>
  </si>
  <si>
    <t>Vysekání rýh ve zdivu cihelném na maltu vápennou nebo vápenocementovou do hl. 150 mm a šířky do 150 mm</t>
  </si>
  <si>
    <t>1172593603</t>
  </si>
  <si>
    <t>" drážky pro kanalizaci 130/130mm "</t>
  </si>
  <si>
    <t>977151118</t>
  </si>
  <si>
    <t>Jádrové vrty diamantovými korunkami do stavebních materiálů (železobetonu, betonu, cihel, obkladů, dlažeb, kamene) průměru přes 90 do 100 mm</t>
  </si>
  <si>
    <t>-1966967068</t>
  </si>
  <si>
    <t>" do vodoměrné šachty "</t>
  </si>
  <si>
    <t>1*0,2</t>
  </si>
  <si>
    <t>977151123</t>
  </si>
  <si>
    <t>Jádrové vrty diamantovými korunkami do stavebních materiálů (železobetonu, betonu, cihel, obkladů, dlažeb, kamene) průměru přes 130 do 150 mm</t>
  </si>
  <si>
    <t>212214646</t>
  </si>
  <si>
    <t>6*0,5</t>
  </si>
  <si>
    <t>" strop - odv. potrubí kanalizace "</t>
  </si>
  <si>
    <t>2*0,4</t>
  </si>
  <si>
    <t>977151125</t>
  </si>
  <si>
    <t>Jádrové vrty diamantovými korunkami do stavebních materiálů (železobetonu, betonu, cihel, obkladů, dlažeb, kamene) průměru přes 180 do 200 mm</t>
  </si>
  <si>
    <t>-113995012</t>
  </si>
  <si>
    <t>5*0,6</t>
  </si>
  <si>
    <t>977151127</t>
  </si>
  <si>
    <t>Jádrové vrty diamantovými korunkami do stavebních materiálů (železobetonu, betonu, cihel, obkladů, dlažeb, kamene) průměru přes 225 do 250 mm</t>
  </si>
  <si>
    <t>1952534412</t>
  </si>
  <si>
    <t>1*0,4</t>
  </si>
  <si>
    <t>997013113</t>
  </si>
  <si>
    <t>Vnitrostaveništní doprava suti a vybouraných hmot vodorovně do 50 m s naložením základní pro budovy a haly výšky přes 9 do 12 m</t>
  </si>
  <si>
    <t>-89023662</t>
  </si>
  <si>
    <t>-805492431</t>
  </si>
  <si>
    <t>997013509</t>
  </si>
  <si>
    <t>Odvoz suti a vybouraných hmot na skládku nebo meziskládku se složením, na vzdálenost Příplatek k ceně za každý další započatý 1 km přes 1 km</t>
  </si>
  <si>
    <t>-1699906840</t>
  </si>
  <si>
    <t>3,497*4</t>
  </si>
  <si>
    <t>997013631</t>
  </si>
  <si>
    <t>Poplatek za uložení stavebního odpadu na skládce (skládkovné) směsného stavebního a demoličního zatříděného do Katalogu odpadů pod kódem 17 09 04</t>
  </si>
  <si>
    <t>-1760048333</t>
  </si>
  <si>
    <t>998</t>
  </si>
  <si>
    <t>Přesun hmot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</si>
  <si>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</si>
  <si>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</si>
  <si>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-135790757</t>
  </si>
  <si>
    <t>721</t>
  </si>
  <si>
    <t>Zdravotechnika - vnitřní kanalizace</t>
  </si>
  <si>
    <t>721173401</t>
  </si>
  <si>
    <t>Potrubí z trub PVC SN4 svodné (ležaté) DN 110</t>
  </si>
  <si>
    <t>1774882526</t>
  </si>
  <si>
    <t>721173402</t>
  </si>
  <si>
    <t>Potrubí z trub PVC SN4 svodné (ležaté) DN 125</t>
  </si>
  <si>
    <t>1489128097</t>
  </si>
  <si>
    <t>721173403</t>
  </si>
  <si>
    <t>Potrubí z trub PVC SN4 svodné (ležaté) DN 160</t>
  </si>
  <si>
    <t>-233845667</t>
  </si>
  <si>
    <t>721174024</t>
  </si>
  <si>
    <t>Potrubí z trub polypropylenových odpadní (svislé) DN 75</t>
  </si>
  <si>
    <t>-636179821</t>
  </si>
  <si>
    <t>721174025</t>
  </si>
  <si>
    <t>Potrubí z trub polypropylenových odpadní (svislé) DN 110</t>
  </si>
  <si>
    <t>-771638798</t>
  </si>
  <si>
    <t>721174042</t>
  </si>
  <si>
    <t>Potrubí z trub polypropylenových připojovací DN 40</t>
  </si>
  <si>
    <t>1671585057</t>
  </si>
  <si>
    <t>721174043</t>
  </si>
  <si>
    <t>Potrubí z trub polypropylenových připojovací DN 50</t>
  </si>
  <si>
    <t>1956126114</t>
  </si>
  <si>
    <t>721194104</t>
  </si>
  <si>
    <t>Vyměření přípojek na potrubí vyvedení a upevnění odpadních výpustek DN 40</t>
  </si>
  <si>
    <t>1936969993</t>
  </si>
  <si>
    <t>721194105</t>
  </si>
  <si>
    <t>Vyměření přípojek na potrubí vyvedení a upevnění odpadních výpustek DN 50</t>
  </si>
  <si>
    <t>1183176504</t>
  </si>
  <si>
    <t>721194109</t>
  </si>
  <si>
    <t>Vyměření přípojek na potrubí vyvedení a upevnění odpadních výpustek DN 110</t>
  </si>
  <si>
    <t>2139704930</t>
  </si>
  <si>
    <t>721211403</t>
  </si>
  <si>
    <t>Podlahové vpusti s vodorovným odtokem DN 50/75 s kulovým kloubem, mřížka nerez 115x115</t>
  </si>
  <si>
    <t>-1827923919</t>
  </si>
  <si>
    <t>721211422</t>
  </si>
  <si>
    <t>Podlahové vpusti se svislým odtokem DN 50/75/110 mřížka nerez 138x138</t>
  </si>
  <si>
    <t>-922798969</t>
  </si>
  <si>
    <t>721901(R)</t>
  </si>
  <si>
    <t>Podomítková zápach. uzávěrka s přídavnou mechan. zápach. uzávěrkou pro odvod kondenzátu VZT</t>
  </si>
  <si>
    <t>-2034993622</t>
  </si>
  <si>
    <t>721902(R)</t>
  </si>
  <si>
    <t>PP kalich pro úkapy a přídavnou zápach. uzávěrkou pro suchý stav</t>
  </si>
  <si>
    <t>-20624714</t>
  </si>
  <si>
    <t>721903(R)</t>
  </si>
  <si>
    <t>magnety pro obklad vč. montáže</t>
  </si>
  <si>
    <t>-1583512140</t>
  </si>
  <si>
    <t>721219128</t>
  </si>
  <si>
    <t>Odtokové sprchové žlaby montáž odtokových sprchových žlabů ostatních typů délky do 1050 mm</t>
  </si>
  <si>
    <t>-1122383437</t>
  </si>
  <si>
    <t>721904(R)</t>
  </si>
  <si>
    <t>sprchový žlab délky 1200mm, nerezová ocel, montáž ke stěně, odtok DN 50</t>
  </si>
  <si>
    <t>346605994</t>
  </si>
  <si>
    <t>721905(R)</t>
  </si>
  <si>
    <t>sprchový žlab délky 1600mm, nerezová ocel, montáž ke stěně, odtok 2x DN 50</t>
  </si>
  <si>
    <t>110045447</t>
  </si>
  <si>
    <t>721273153</t>
  </si>
  <si>
    <t>Ventilační hlavice z polypropylenu (PP) DN 110</t>
  </si>
  <si>
    <t>1898763437</t>
  </si>
  <si>
    <t>721171908</t>
  </si>
  <si>
    <t>Opravy odpadního potrubí plastového vsazení odbočky do potrubí DN 200</t>
  </si>
  <si>
    <t>-165252068</t>
  </si>
  <si>
    <t>721290111</t>
  </si>
  <si>
    <t>Zkouška těsnosti kanalizace v objektech vodou do DN 125</t>
  </si>
  <si>
    <t>1863698819</t>
  </si>
  <si>
    <t>721290112</t>
  </si>
  <si>
    <t>Zkouška těsnosti kanalizace v objektech vodou DN 150 nebo DN 200</t>
  </si>
  <si>
    <t>-1180014344</t>
  </si>
  <si>
    <t>998721101</t>
  </si>
  <si>
    <t>Přesun hmot pro vnitřní kanalizaci stanovený z hmotnosti přesunovaného materiálu vodorovná dopravní vzdálenost do 50 m základní v objektech výšky do 6 m</t>
  </si>
  <si>
    <t>-414762091</t>
  </si>
  <si>
    <t>722</t>
  </si>
  <si>
    <t>Zdravotechnika - vnitřní vodovod</t>
  </si>
  <si>
    <t>722175002</t>
  </si>
  <si>
    <t>Potrubí z plastových trubek z polypropylenu PP-RCT svařovaných polyfúzně D 20 x 2,8</t>
  </si>
  <si>
    <t>1788997563</t>
  </si>
  <si>
    <t>722175003</t>
  </si>
  <si>
    <t>Potrubí z plastových trubek z polypropylenu PP-RCT svařovaných polyfúzně D 25 x 3,5</t>
  </si>
  <si>
    <t>1638436772</t>
  </si>
  <si>
    <t>722175004</t>
  </si>
  <si>
    <t>Potrubí z plastových trubek z polypropylenu PP-RCT svařovaných polyfúzně D 32 x 4,4</t>
  </si>
  <si>
    <t>609783299</t>
  </si>
  <si>
    <t>722175005</t>
  </si>
  <si>
    <t>Potrubí z plastových trubek z polypropylenu PP-RCT svařovaných polyfúzně D 40 x 5,5</t>
  </si>
  <si>
    <t>-1779631895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</si>
  <si>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</si>
  <si>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</si>
  <si>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-320454992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</si>
  <si>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</si>
  <si>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</si>
  <si>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1948946190</t>
  </si>
  <si>
    <t>722190401</t>
  </si>
  <si>
    <t>Zřízení přípojek na potrubí vyvedení a upevnění výpustek do DN 25</t>
  </si>
  <si>
    <t>-952615369</t>
  </si>
  <si>
    <t>722220111</t>
  </si>
  <si>
    <t>Armatury s jedním závitem nástěnky pro výtokový ventil G 1/2"</t>
  </si>
  <si>
    <t>447082999</t>
  </si>
  <si>
    <t>722220121</t>
  </si>
  <si>
    <t>Armatury s jedním závitem nástěnky pro baterii G 1/2"</t>
  </si>
  <si>
    <t>pár</t>
  </si>
  <si>
    <t>1499330909</t>
  </si>
  <si>
    <t>722221134</t>
  </si>
  <si>
    <t>Armatury s jedním závitem ventily výtokové G 1/2"</t>
  </si>
  <si>
    <t>-1946511110</t>
  </si>
  <si>
    <t>722230101</t>
  </si>
  <si>
    <t>Armatury se dvěma závity ventily přímé G 1/2"</t>
  </si>
  <si>
    <t>1905620402</t>
  </si>
  <si>
    <t>722230102</t>
  </si>
  <si>
    <t>Armatury se dvěma závity ventily přímé G 3/4"</t>
  </si>
  <si>
    <t>-292428244</t>
  </si>
  <si>
    <t>722230103</t>
  </si>
  <si>
    <t>Armatury se dvěma závity ventily přímé G 1"</t>
  </si>
  <si>
    <t>1066517302</t>
  </si>
  <si>
    <t>722230104</t>
  </si>
  <si>
    <t>Armatury se dvěma závity ventily přímé G 5/4"</t>
  </si>
  <si>
    <t>1419368780</t>
  </si>
  <si>
    <t>722230113</t>
  </si>
  <si>
    <t>Armatury se dvěma závity ventily přímé s odvodňovacím ventilem G 1"</t>
  </si>
  <si>
    <t>-1925192454</t>
  </si>
  <si>
    <t>722231072</t>
  </si>
  <si>
    <t>Armatury se dvěma závity ventily zpětné mosazné PN 10 do 110°C G 1/2"</t>
  </si>
  <si>
    <t>1177248284</t>
  </si>
  <si>
    <t>722234265</t>
  </si>
  <si>
    <t>Armatury se dvěma závity filtry mosazný PN 20 do 80 °C G 1"</t>
  </si>
  <si>
    <t>-1840959567</t>
  </si>
  <si>
    <t>722262211</t>
  </si>
  <si>
    <t>Vodoměry pro vodu do 40°C závitové horizontální jednovtokové suchoběžné G 1/2" x 80 mm Qn 1,5</t>
  </si>
  <si>
    <t>-300990536</t>
  </si>
  <si>
    <t>722290226</t>
  </si>
  <si>
    <t>Zkoušky, proplach a desinfekce vodovodního potrubí zkoušky těsnosti vodovodního potrubí závitového do DN 50</t>
  </si>
  <si>
    <t>180990295</t>
  </si>
  <si>
    <t>722290234</t>
  </si>
  <si>
    <t>Zkoušky, proplach a desinfekce vodovodního potrubí proplach a desinfekce vodovodního potrubí do DN 80</t>
  </si>
  <si>
    <t>980080235</t>
  </si>
  <si>
    <t>998722101</t>
  </si>
  <si>
    <t>Přesun hmot pro vnitřní vodovod stanovený z hmotnosti přesunovaného materiálu vodorovná dopravní vzdálenost do 50 m základní v objektech výšky do 6 m</t>
  </si>
  <si>
    <t>1407959046</t>
  </si>
  <si>
    <t>723</t>
  </si>
  <si>
    <t>Zdravotechnika - vnitřní plynovod</t>
  </si>
  <si>
    <t>723120804</t>
  </si>
  <si>
    <t>Demontáž potrubí svařovaného z ocelových trubek závitových do DN 25</t>
  </si>
  <si>
    <t>-1659055917</t>
  </si>
  <si>
    <t>723181024</t>
  </si>
  <si>
    <t>Potrubí z měděných trubek tvrdých, spojovaných lisováním Ø 28/1,5</t>
  </si>
  <si>
    <t>-616842596</t>
  </si>
  <si>
    <t>723190208</t>
  </si>
  <si>
    <t>Přípojky plynovodní ke spotřebičům z hadic nerezových vnitřní závit G 1/2" FF, délky 75 cm</t>
  </si>
  <si>
    <t>-1775909262</t>
  </si>
  <si>
    <t>723190252</t>
  </si>
  <si>
    <t>Přípojky plynovodní ke strojům a zařízením z trubek vyvedení a upevnění plynovodních výpustek na potrubí DN 20</t>
  </si>
  <si>
    <t>878030852</t>
  </si>
  <si>
    <t>723231163</t>
  </si>
  <si>
    <t>Armatury se dvěma závity kohouty kulové PN 42 do 185°C plnoprůtokové vnitřní závit těžká řada G 3/4"</t>
  </si>
  <si>
    <t>-938023176</t>
  </si>
  <si>
    <t>723901(R)</t>
  </si>
  <si>
    <t xml:space="preserve">zednické výpomoce </t>
  </si>
  <si>
    <t>2119976120</t>
  </si>
  <si>
    <t>998723101</t>
  </si>
  <si>
    <t>Přesun hmot pro vnitřní plynovod stanovený z hmotnosti přesunovaného materiálu vodorovná dopravní vzdálenost do 50 m základní v objektech výšky do 6 m</t>
  </si>
  <si>
    <t>1136318965</t>
  </si>
  <si>
    <t>724</t>
  </si>
  <si>
    <t>Zdravotechnika - strojní vybavení</t>
  </si>
  <si>
    <t>724901(R)</t>
  </si>
  <si>
    <t>Montáž cirkulačního čerpadla TV</t>
  </si>
  <si>
    <t>-1597554914</t>
  </si>
  <si>
    <t>724902(R)</t>
  </si>
  <si>
    <t>Cirkulační čerpadlo TV DN 15, Q=0,5m3/h, H=1,2m</t>
  </si>
  <si>
    <t>-1304325862</t>
  </si>
  <si>
    <t>998724101</t>
  </si>
  <si>
    <t>Přesun hmot pro strojní vybavení stanovený z hmotnosti přesunovaného materiálu vodorovná dopravní vzdálenost do 50 m základní v objektech výšky do 6 m</t>
  </si>
  <si>
    <t>793388581</t>
  </si>
  <si>
    <t>725</t>
  </si>
  <si>
    <t>Zdravotechnika - zařizovací předměty</t>
  </si>
  <si>
    <t>725110811</t>
  </si>
  <si>
    <t>Demontáž klozetů splachovacíchch s nádrží nebo tlakovým splachovačem</t>
  </si>
  <si>
    <t>1954635907</t>
  </si>
  <si>
    <t>725112022</t>
  </si>
  <si>
    <t>Zařízení záchodů klozety keramické závěsné na nosné stěny s hlubokým splachováním odpad vodorovný</t>
  </si>
  <si>
    <t>-1737902014</t>
  </si>
  <si>
    <t>725119125</t>
  </si>
  <si>
    <t>Zařízení záchodů montáž klozetových mís závěsných na nosné stěny</t>
  </si>
  <si>
    <t>-1020580987</t>
  </si>
  <si>
    <t>64236051</t>
  </si>
  <si>
    <t>klozet keramický bílý závěsný hluboké splachování pro handicapované</t>
  </si>
  <si>
    <t>2109678309</t>
  </si>
  <si>
    <t>725121527</t>
  </si>
  <si>
    <t>Pisoárové záchodky keramické automatické s integrovaným napájecím zdrojem</t>
  </si>
  <si>
    <t>-1432606685</t>
  </si>
  <si>
    <t>725211601</t>
  </si>
  <si>
    <t>Umyvadla keramická bílá bez výtokových armatur připevněná na stěnu šrouby bez sloupu nebo krytu na sifon, šířka umyvadla 500 mm</t>
  </si>
  <si>
    <t>1842091946</t>
  </si>
  <si>
    <t>725211681</t>
  </si>
  <si>
    <t>Umyvadla keramická bílá bez výtokových armatur připevněná na stěnu šrouby zdravotní, šířka umyvadla 640 mm</t>
  </si>
  <si>
    <t>319687900</t>
  </si>
  <si>
    <t>725211701</t>
  </si>
  <si>
    <t>Umyvadla keramická bílá bez výtokových armatur připevněná na stěnu šrouby malá (umývátka) stěnová 400 mm</t>
  </si>
  <si>
    <t>-1010381194</t>
  </si>
  <si>
    <t>725231203</t>
  </si>
  <si>
    <t>Bidety bez výtokových armatur se zápachovou uzávěrkou keramické závěsné</t>
  </si>
  <si>
    <t>-320616821</t>
  </si>
  <si>
    <t>725291669</t>
  </si>
  <si>
    <t>Montáž doplňků zařízení koupelen a záchodů madla invalidního krakorcového</t>
  </si>
  <si>
    <t>539150915</t>
  </si>
  <si>
    <t>55147062</t>
  </si>
  <si>
    <t>madlo invalidní krakorcové bílé 600mm</t>
  </si>
  <si>
    <t>1058103447</t>
  </si>
  <si>
    <t>725291670</t>
  </si>
  <si>
    <t>Montáž doplňků zařízení koupelen a záchodů madla invalidního krakorcového sklopného</t>
  </si>
  <si>
    <t>-1069157303</t>
  </si>
  <si>
    <t>55147061</t>
  </si>
  <si>
    <t>madlo invalidní krakorcové sklopné bílé 813mm</t>
  </si>
  <si>
    <t>1297020348</t>
  </si>
  <si>
    <t>725291674</t>
  </si>
  <si>
    <t>Montáž doplňků zařízení koupelen a záchodů madla umyvadlového</t>
  </si>
  <si>
    <t>740631304</t>
  </si>
  <si>
    <t>725908(R)</t>
  </si>
  <si>
    <t>Madlo pevné 500mm, ocel., povrchová úprava bílá</t>
  </si>
  <si>
    <t>-912288266</t>
  </si>
  <si>
    <t>725331113</t>
  </si>
  <si>
    <t>Výlevky bez výtokových armatur a splachovací nádrže keramické se sklopnou plastovou mřížkou závěsné, výšky 700 mm</t>
  </si>
  <si>
    <t>177253605</t>
  </si>
  <si>
    <t>725532114</t>
  </si>
  <si>
    <t>Elektrické ohřívače zásobníkové beztlakové přepadové akumulační s pojistným ventilem závěsné svislé objem nádrže (příkon) 80 l (3,0 kW) rychloohřev 220 V</t>
  </si>
  <si>
    <t>-94782227</t>
  </si>
  <si>
    <t>725535211</t>
  </si>
  <si>
    <t>Elektrické ohřívače zásobníkové pojistné armatury pojistný ventil G 1/2"</t>
  </si>
  <si>
    <t>-95376646</t>
  </si>
  <si>
    <t>725535212</t>
  </si>
  <si>
    <t>Elektrické ohřívače zásobníkové pojistné armatury pojistný ventil G 3/4"</t>
  </si>
  <si>
    <t>-700040038</t>
  </si>
  <si>
    <t>725539202</t>
  </si>
  <si>
    <t>Elektrické ohřívače zásobníkové montáž tlakových ohřívačů závěsných (svislých nebo vodorovných) přes 15 do 50 l</t>
  </si>
  <si>
    <t>-1665460216</t>
  </si>
  <si>
    <t>725909(R)</t>
  </si>
  <si>
    <t>Ohřívač vody zásob. tlakový 20l-2,2kW/230V</t>
  </si>
  <si>
    <t>-333436874</t>
  </si>
  <si>
    <t>725813111</t>
  </si>
  <si>
    <t>Ventily rohové bez připojovací trubičky nebo flexi hadičky G 1/2"</t>
  </si>
  <si>
    <t>1799698121</t>
  </si>
  <si>
    <t>725821325</t>
  </si>
  <si>
    <t>Baterie dřezové stojánkové pákové s otáčivým ústím a délkou ramínka 220 mm</t>
  </si>
  <si>
    <t>-535189066</t>
  </si>
  <si>
    <t>725822611</t>
  </si>
  <si>
    <t>Baterie umyvadlové stojánkové pákové bez výpusti</t>
  </si>
  <si>
    <t>1845564478</t>
  </si>
  <si>
    <t>725823111</t>
  </si>
  <si>
    <t>Baterie bidetové stojánkové pákové bez výpusti</t>
  </si>
  <si>
    <t>1741220152</t>
  </si>
  <si>
    <t>725841312</t>
  </si>
  <si>
    <t>Baterie sprchové nástěnné pákové</t>
  </si>
  <si>
    <t>-418390838</t>
  </si>
  <si>
    <t>725841333</t>
  </si>
  <si>
    <t>Baterie sprchové podomítkové (zápustné) s přepínačem a pevnou sprchou</t>
  </si>
  <si>
    <t>1685166824</t>
  </si>
  <si>
    <t>725901(R)</t>
  </si>
  <si>
    <t>Sedátko k WC pro imobilní osoby</t>
  </si>
  <si>
    <t>-612518487</t>
  </si>
  <si>
    <t>725902(R)</t>
  </si>
  <si>
    <t>Zádová opěrka k WC pro imobilní osoby</t>
  </si>
  <si>
    <t>1430983504</t>
  </si>
  <si>
    <t>725903(R)</t>
  </si>
  <si>
    <t>Tlačítko oddáleného splachování pro imobilní WC</t>
  </si>
  <si>
    <t>-546968575</t>
  </si>
  <si>
    <t>725904(R)</t>
  </si>
  <si>
    <t>Nerezový umyvadlový sifon</t>
  </si>
  <si>
    <t>800169877</t>
  </si>
  <si>
    <t>725905(R)</t>
  </si>
  <si>
    <t>Sifon nábytkový k umyvadlu pro imobilní</t>
  </si>
  <si>
    <t>-1862236697</t>
  </si>
  <si>
    <t>725906(R)</t>
  </si>
  <si>
    <t>odstředivka na plavky</t>
  </si>
  <si>
    <t>789065975</t>
  </si>
  <si>
    <t>725907(R)</t>
  </si>
  <si>
    <t>Pitná fontánka nerez, na stěnu s tlačnou armaturou</t>
  </si>
  <si>
    <t>1719016775</t>
  </si>
  <si>
    <t>725130811</t>
  </si>
  <si>
    <t>Demontáž pisoárových stání s nádrží jednodílných</t>
  </si>
  <si>
    <t>-1840126428</t>
  </si>
  <si>
    <t>725210821</t>
  </si>
  <si>
    <t>Demontáž umyvadel bez výtokových armatur umyvadel</t>
  </si>
  <si>
    <t>1232164374</t>
  </si>
  <si>
    <t>725310823</t>
  </si>
  <si>
    <t>Demontáž dřezů jednodílných bez výtokových armatur vestavěných v kuchyňských sestavách</t>
  </si>
  <si>
    <t>-1588963715</t>
  </si>
  <si>
    <t>725330820</t>
  </si>
  <si>
    <t>Demontáž výlevek bez výtokových armatur a bez nádrže a splachovacího potrubí diturvitových</t>
  </si>
  <si>
    <t>381683949</t>
  </si>
  <si>
    <t>725820801</t>
  </si>
  <si>
    <t>Demontáž baterií nástěnných do G 3/4</t>
  </si>
  <si>
    <t>-1178256389</t>
  </si>
  <si>
    <t>725840850</t>
  </si>
  <si>
    <t>Demontáž baterií sprchových diferenciálních do G 3/4 x 1</t>
  </si>
  <si>
    <t>-1575875681</t>
  </si>
  <si>
    <t>725980123</t>
  </si>
  <si>
    <t>Dvířka 30/30</t>
  </si>
  <si>
    <t>-390153721</t>
  </si>
  <si>
    <t>998725101</t>
  </si>
  <si>
    <t>Přesun hmot pro zařizovací předměty stanovený z hmotnosti přesunovaného materiálu vodorovná dopravní vzdálenost do 50 m základní v objektech výšky do 6 m</t>
  </si>
  <si>
    <t>2121571050</t>
  </si>
  <si>
    <t>726</t>
  </si>
  <si>
    <t>Zdravotechnika - předstěnové instalace</t>
  </si>
  <si>
    <t>726131011</t>
  </si>
  <si>
    <t>Předstěnové instalační systémy do lehkých stěn s kovovou konstrukcí pro bidety stavební výška 1120 mm</t>
  </si>
  <si>
    <t>-802467560</t>
  </si>
  <si>
    <t>726131041</t>
  </si>
  <si>
    <t>Předstěnové instalační systémy do lehkých stěn s kovovou konstrukcí pro závěsné klozety ovládání zepředu, stavební výšky 1120 mm</t>
  </si>
  <si>
    <t>146760493</t>
  </si>
  <si>
    <t>726131043</t>
  </si>
  <si>
    <t>Předstěnové instalační systémy do lehkých stěn s kovovou konstrukcí pro závěsné klozety ovládání zepředu, stavební výšky 1120 mm pro tělesně postižené</t>
  </si>
  <si>
    <t>2081423046</t>
  </si>
  <si>
    <t>998726111</t>
  </si>
  <si>
    <t>Přesun hmot pro instalační prefabrikáty stanovený z hmotnosti přesunovaného materiálu vodorovná dopravní vzdálenost do 50 m základní v objektech výšky do 6 m</t>
  </si>
  <si>
    <t>1730510783</t>
  </si>
  <si>
    <t>762</t>
  </si>
  <si>
    <t>Konstrukce tesařské</t>
  </si>
  <si>
    <t>762341931</t>
  </si>
  <si>
    <t>Vyřezání otvorů v bednění střech bez rozebrání krytiny z prken tl. do 32 mm, otvoru plochy jednotlivě do 1 m2</t>
  </si>
  <si>
    <t>1756077393</t>
  </si>
  <si>
    <t>762343911</t>
  </si>
  <si>
    <t>Zabednění otvorů ve střeše prkny (materiál v ceně) tl. do 32 mm, otvoru plochy jednotlivě do 1 m2</t>
  </si>
  <si>
    <t>709610550</t>
  </si>
  <si>
    <t>998762101</t>
  </si>
  <si>
    <t>Přesun hmot pro konstrukce tesařské stanovený z hmotnosti přesunovaného materiálu vodorovná dopravní vzdálenost do 50 m základní v objektech výšky do 6 m</t>
  </si>
  <si>
    <t>-558329249</t>
  </si>
  <si>
    <t>Konstrukce klempířské</t>
  </si>
  <si>
    <t>764000911</t>
  </si>
  <si>
    <t>Zhotovení otvoru v krytině plochy přes 0,02 do 0,5 m2</t>
  </si>
  <si>
    <t>-654473049</t>
  </si>
  <si>
    <t>764001911</t>
  </si>
  <si>
    <t>Napojení na stávající klempířské konstrukce délky spoje přes 0,5 m</t>
  </si>
  <si>
    <t>-258394779</t>
  </si>
  <si>
    <t>19112462</t>
  </si>
  <si>
    <t>plech TiZn "leskle válcovaný" svitek š 500mm tl 0,7mm</t>
  </si>
  <si>
    <t>-1378650023</t>
  </si>
  <si>
    <t>998764101</t>
  </si>
  <si>
    <t>Přesun hmot pro konstrukce klempířské stanovený z hmotnosti přesunovaného materiálu vodorovná dopravní vzdálenost do 50 m základní v objektech výšky do 6 m</t>
  </si>
  <si>
    <t>1841946996</t>
  </si>
  <si>
    <t>783</t>
  </si>
  <si>
    <t>Dokončovací práce - nátěry</t>
  </si>
  <si>
    <t>783614651</t>
  </si>
  <si>
    <t>Základní antikorozní nátěr armatur a kovových potrubí jednonásobný potrubí do DN 50 mm syntetický standardní</t>
  </si>
  <si>
    <t>-144577000</t>
  </si>
  <si>
    <t>" plyn "</t>
  </si>
  <si>
    <t>07 - Hromosvody - Jímací soustava</t>
  </si>
  <si>
    <t>00299529</t>
  </si>
  <si>
    <t xml:space="preserve">    58-M - Revize vyhrazených technických zařízení</t>
  </si>
  <si>
    <t>876756057</t>
  </si>
  <si>
    <t>314263389</t>
  </si>
  <si>
    <t>-1500215744</t>
  </si>
  <si>
    <t>224551172</t>
  </si>
  <si>
    <t>-1914445675</t>
  </si>
  <si>
    <t>977311112</t>
  </si>
  <si>
    <t>Řezání stávajících betonových mazanin nevyztužených hl do 100 mm</t>
  </si>
  <si>
    <t>-1290706933</t>
  </si>
  <si>
    <t>977312114</t>
  </si>
  <si>
    <t>Řezání stávajících betonových mazanin vyztužených hl do 200 mm</t>
  </si>
  <si>
    <t>-87679202</t>
  </si>
  <si>
    <t>741130006</t>
  </si>
  <si>
    <t>Ukončení vodič izolovaný do 16 mm2 v rozváděči nebo na přístroji</t>
  </si>
  <si>
    <t>638957248</t>
  </si>
  <si>
    <t>741421811</t>
  </si>
  <si>
    <t>Demontáž drátu nebo lana svodového vedení D do 8 mm kolmý svod</t>
  </si>
  <si>
    <t>1409208623</t>
  </si>
  <si>
    <t>741421831</t>
  </si>
  <si>
    <t>Demontáž drátu nebo lana svodového vedení D do 8 mm šikmá střecha</t>
  </si>
  <si>
    <t>378122615</t>
  </si>
  <si>
    <t>741421843</t>
  </si>
  <si>
    <t>Demontáž svorky šroubové hromosvodné se 2 šrouby</t>
  </si>
  <si>
    <t>66698653</t>
  </si>
  <si>
    <t>741421851</t>
  </si>
  <si>
    <t>Demontáž vedení hromosvodné-podpěra střešní pod hřeben</t>
  </si>
  <si>
    <t>-154910149</t>
  </si>
  <si>
    <t>741421871</t>
  </si>
  <si>
    <t>Demontáž vedení hromosvodné-ochranného úhelníku délky do 1,4 m</t>
  </si>
  <si>
    <t>439667343</t>
  </si>
  <si>
    <t>741112333</t>
  </si>
  <si>
    <t>Montáž krabic pancéřových bez napojení na trubky a lišty a demontáže a montáže víčka rozvodek se zapojením vodičů na svorkovnici kovových čtyřhranných s ochrannou svorkou, vel. 180x180 mm</t>
  </si>
  <si>
    <t>-650420885</t>
  </si>
  <si>
    <t>1000300317</t>
  </si>
  <si>
    <t>krabice pro zkušební svorky (se svorkou) 230x150x120mmlitina, barva černá</t>
  </si>
  <si>
    <t>-2032107876</t>
  </si>
  <si>
    <t>-230507341</t>
  </si>
  <si>
    <t>-521083565</t>
  </si>
  <si>
    <t>513629942</t>
  </si>
  <si>
    <t>40,8695652173913*1,15 "Přepočtené koeficientem množství</t>
  </si>
  <si>
    <t>741410021</t>
  </si>
  <si>
    <t>Montáž pásku uzemňovacího průřezu do 120 mm2 v městské zástavbě v zemi</t>
  </si>
  <si>
    <t>1369591646</t>
  </si>
  <si>
    <t>35442143</t>
  </si>
  <si>
    <t>pás zemnící 30x3,5mm nerez</t>
  </si>
  <si>
    <t>kg</t>
  </si>
  <si>
    <t>821627299</t>
  </si>
  <si>
    <t>741410041</t>
  </si>
  <si>
    <t>Montáž uzemňovacího vedení s upevněním, propojením a připojením pomocí svorek v zemi s izolací spojů drátu nebo lana Ø do 10 mm v městské zástavbě</t>
  </si>
  <si>
    <t>-855025479</t>
  </si>
  <si>
    <t>35442137</t>
  </si>
  <si>
    <t>drát D 10mm nerez</t>
  </si>
  <si>
    <t>1385053771</t>
  </si>
  <si>
    <t>741420001</t>
  </si>
  <si>
    <t>Montáž hromosvodného vedení svodových drátů nebo lan s podpěrami, Ø do 10 mm</t>
  </si>
  <si>
    <t>1675109760</t>
  </si>
  <si>
    <t>35441077</t>
  </si>
  <si>
    <t>drát D 8mm AlMgSi</t>
  </si>
  <si>
    <t>-2062916238</t>
  </si>
  <si>
    <t>741420002</t>
  </si>
  <si>
    <t>Montáž hromosvodného vedení svodových drátů nebo lan s podpěrami, Ø přes 10 mm</t>
  </si>
  <si>
    <t>-1181392858</t>
  </si>
  <si>
    <t>1993219R</t>
  </si>
  <si>
    <t xml:space="preserve">vysokonapěťový vodič izolovaný lehký plus  21MM SEDY</t>
  </si>
  <si>
    <t>-1534430226</t>
  </si>
  <si>
    <t>741420021</t>
  </si>
  <si>
    <t>Montáž hromosvodného vedení svorek se 2 šrouby</t>
  </si>
  <si>
    <t>1254916842</t>
  </si>
  <si>
    <t>1030040203R</t>
  </si>
  <si>
    <t>Nerezový držák vedení pro plechovou střechu na hranatý falc pro vodič izol. vysokonapěť. lehký plus O20-23mm</t>
  </si>
  <si>
    <t>385050167</t>
  </si>
  <si>
    <t>1000300370</t>
  </si>
  <si>
    <t>Podpěra vedení PA šedá pro vodiče vysokonapěťové izolované s plastovou základnou nerez</t>
  </si>
  <si>
    <t>-438558116</t>
  </si>
  <si>
    <t>741130007R</t>
  </si>
  <si>
    <t>Ukončení vodič izolovaný do 25 mm2 v rozváděči nebo na přístroji</t>
  </si>
  <si>
    <t>848033453</t>
  </si>
  <si>
    <t>4*2 "Přepočtené koeficientem množství</t>
  </si>
  <si>
    <t>1030039794R</t>
  </si>
  <si>
    <t>Připojovací člen + montážní materiál pro vodič vysokonapěťový, izolovaný šedý, dlouhý, D 23mm</t>
  </si>
  <si>
    <t>802795029</t>
  </si>
  <si>
    <t>741420083</t>
  </si>
  <si>
    <t>Montáž vedení hromosvodné-štítek k označení svodu</t>
  </si>
  <si>
    <t>2018407155</t>
  </si>
  <si>
    <t>35442110</t>
  </si>
  <si>
    <t>štítek plastový - čísla svodů</t>
  </si>
  <si>
    <t>-1401527373</t>
  </si>
  <si>
    <t>35442115</t>
  </si>
  <si>
    <t>štítek plastový - uzemnění</t>
  </si>
  <si>
    <t>428066818</t>
  </si>
  <si>
    <t>741430002</t>
  </si>
  <si>
    <t>Montáž jímacích tyčí délky do 3 m, na konstrukci zděnou</t>
  </si>
  <si>
    <t>-9450558</t>
  </si>
  <si>
    <t>1000313780R</t>
  </si>
  <si>
    <t>jímací tyč nerez Ø 10 mm, délka 1000 mm, podpůrná trubka GFK/Al Ø 50mm, délka 3200 mm pro vodič vysokonapěťový dlouhý šedý</t>
  </si>
  <si>
    <t>-1266553965</t>
  </si>
  <si>
    <t>741420101R</t>
  </si>
  <si>
    <t>Montáž držáků podpůrné trubky do zdiva</t>
  </si>
  <si>
    <t>1413744886</t>
  </si>
  <si>
    <t>1030038190R</t>
  </si>
  <si>
    <t xml:space="preserve">Úchyt na stěnu nerez s příložkou pro trubku D 50mm  pro VVi</t>
  </si>
  <si>
    <t>343441275</t>
  </si>
  <si>
    <t>741440031</t>
  </si>
  <si>
    <t>Montáž tyč zemnicí dl do 2 m</t>
  </si>
  <si>
    <t>403560559</t>
  </si>
  <si>
    <t>35442128</t>
  </si>
  <si>
    <t>tyč zemnící 2 m FeZn se svorkou</t>
  </si>
  <si>
    <t>-722408346</t>
  </si>
  <si>
    <t>741450002</t>
  </si>
  <si>
    <t>Montáž svorkovnice ekvipotenciálního pospojení</t>
  </si>
  <si>
    <t>1603120619</t>
  </si>
  <si>
    <t>34565001</t>
  </si>
  <si>
    <t>svorkovnice ekvipotenciální 160x60mm</t>
  </si>
  <si>
    <t>-672865532</t>
  </si>
  <si>
    <t>34565002</t>
  </si>
  <si>
    <t>svorkovnice ekvipotenciální 200x65mm</t>
  </si>
  <si>
    <t>1263386902</t>
  </si>
  <si>
    <t>1058142503</t>
  </si>
  <si>
    <t>741450006</t>
  </si>
  <si>
    <t>Montáž svorky pro vyrovnání potenciálu pro vodivé upevnění</t>
  </si>
  <si>
    <t>1757264156</t>
  </si>
  <si>
    <t>1393016R</t>
  </si>
  <si>
    <t xml:space="preserve">SVORKA NA POTRUBI D=27-89MM NEREZ </t>
  </si>
  <si>
    <t>-2113890623</t>
  </si>
  <si>
    <t>998741101</t>
  </si>
  <si>
    <t>Přesun hmot tonážní pro silnoproud v objektech v do 6 m</t>
  </si>
  <si>
    <t>-1214547254</t>
  </si>
  <si>
    <t>-146178675</t>
  </si>
  <si>
    <t>58-M</t>
  </si>
  <si>
    <t>Revize vyhrazených technických zařízení</t>
  </si>
  <si>
    <t>580105062</t>
  </si>
  <si>
    <t>Hromosvody měření zemního odporu svodu přes 2 do 8 svodů</t>
  </si>
  <si>
    <t>měření</t>
  </si>
  <si>
    <t>1317452598</t>
  </si>
  <si>
    <t>013254000R</t>
  </si>
  <si>
    <t>-1938895654</t>
  </si>
  <si>
    <t>041103000</t>
  </si>
  <si>
    <t>Autorský dozor projektanta</t>
  </si>
  <si>
    <t>-828098762</t>
  </si>
  <si>
    <t>1110204817</t>
  </si>
  <si>
    <t>743680944</t>
  </si>
  <si>
    <t>08 - Vedlejší rozpočtové a ostatní náklady</t>
  </si>
  <si>
    <t xml:space="preserve">    VRN3 - Zařízení staveniště</t>
  </si>
  <si>
    <t>VRN3</t>
  </si>
  <si>
    <t>Zařízení staveniště</t>
  </si>
  <si>
    <t>030001000</t>
  </si>
  <si>
    <t>Zařízení staveniště 1% ze ZRN</t>
  </si>
  <si>
    <t>-1191130962</t>
  </si>
  <si>
    <t>045203000</t>
  </si>
  <si>
    <t>Kompletační činnost 0,5% ze ZRN</t>
  </si>
  <si>
    <t>-544767065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</si>
</sst>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2025/CEPK1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Úpravy budovy koupaliště Šternberk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parc. č. 1480, k.ú. Šternberk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13. 1. 2025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Ing. Štěpán Hanus, Dolní Kounice, GSM 608 621 215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ROUND(SUM(AG95:AG102),2)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ROUND(SUM(AS95:AS102),2)</f>
        <v>0</v>
      </c>
      <c r="AT94" s="115">
        <f>ROUND(SUM(AV94:AW94),2)</f>
        <v>0</v>
      </c>
      <c r="AU94" s="116">
        <f>ROUND(SUM(AU95:AU102),5)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ROUND(SUM(AZ95:AZ102),2)</f>
        <v>0</v>
      </c>
      <c r="BA94" s="115">
        <f>ROUND(SUM(BA95:BA102),2)</f>
        <v>0</v>
      </c>
      <c r="BB94" s="115">
        <f>ROUND(SUM(BB95:BB102),2)</f>
        <v>0</v>
      </c>
      <c r="BC94" s="115">
        <f>ROUND(SUM(BC95:BC102),2)</f>
        <v>0</v>
      </c>
      <c r="BD94" s="117">
        <f>ROUND(SUM(BD95:BD102),2)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'01 - Stavební'!P148</f>
        <v>0</v>
      </c>
      <c r="AV95" s="129">
        <f>'01 - Stavební'!J33</f>
        <v>0</v>
      </c>
      <c r="AW95" s="129">
        <f>'01 - Stavební'!J34</f>
        <v>0</v>
      </c>
      <c r="AX95" s="129">
        <f>'01 - Stavební'!J35</f>
        <v>0</v>
      </c>
      <c r="AY95" s="129">
        <f>'01 - Stavební'!J36</f>
        <v>0</v>
      </c>
      <c r="AZ95" s="129">
        <f>'01 - Stavební'!F33</f>
        <v>0</v>
      </c>
      <c r="BA95" s="129">
        <f>'01 - Stavební'!F34</f>
        <v>0</v>
      </c>
      <c r="BB95" s="129">
        <f>'01 - Stavební'!F35</f>
        <v>0</v>
      </c>
      <c r="BC95" s="129">
        <f>'01 - Stavební'!F36</f>
        <v>0</v>
      </c>
      <c r="BD95" s="131">
        <f>'01 - Stavební'!F37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Zařízení slaboproudé...'!J30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'02 - Zařízení slaboproudé...'!P132</f>
        <v>0</v>
      </c>
      <c r="AV96" s="129">
        <f>'02 - Zařízení slaboproudé...'!J33</f>
        <v>0</v>
      </c>
      <c r="AW96" s="129">
        <f>'02 - Zařízení slaboproudé...'!J34</f>
        <v>0</v>
      </c>
      <c r="AX96" s="129">
        <f>'02 - Zařízení slaboproudé...'!J35</f>
        <v>0</v>
      </c>
      <c r="AY96" s="129">
        <f>'02 - Zařízení slaboproudé...'!J36</f>
        <v>0</v>
      </c>
      <c r="AZ96" s="129">
        <f>'02 - Zařízení slaboproudé...'!F33</f>
        <v>0</v>
      </c>
      <c r="BA96" s="129">
        <f>'02 - Zařízení slaboproudé...'!F34</f>
        <v>0</v>
      </c>
      <c r="BB96" s="129">
        <f>'02 - Zařízení slaboproudé...'!F35</f>
        <v>0</v>
      </c>
      <c r="BC96" s="129">
        <f>'02 - Zařízení slaboproudé...'!F36</f>
        <v>0</v>
      </c>
      <c r="BD96" s="131">
        <f>'02 - Zařízení slaboproudé...'!F37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Zařízení silnoproudé...'!J30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28">
        <v>0</v>
      </c>
      <c r="AT97" s="129">
        <f>ROUND(SUM(AV97:AW97),2)</f>
        <v>0</v>
      </c>
      <c r="AU97" s="130">
        <f>'03 - Zařízení silnoproudé...'!P127</f>
        <v>0</v>
      </c>
      <c r="AV97" s="129">
        <f>'03 - Zařízení silnoproudé...'!J33</f>
        <v>0</v>
      </c>
      <c r="AW97" s="129">
        <f>'03 - Zařízení silnoproudé...'!J34</f>
        <v>0</v>
      </c>
      <c r="AX97" s="129">
        <f>'03 - Zařízení silnoproudé...'!J35</f>
        <v>0</v>
      </c>
      <c r="AY97" s="129">
        <f>'03 - Zařízení silnoproudé...'!J36</f>
        <v>0</v>
      </c>
      <c r="AZ97" s="129">
        <f>'03 - Zařízení silnoproudé...'!F33</f>
        <v>0</v>
      </c>
      <c r="BA97" s="129">
        <f>'03 - Zařízení silnoproudé...'!F34</f>
        <v>0</v>
      </c>
      <c r="BB97" s="129">
        <f>'03 - Zařízení silnoproudé...'!F35</f>
        <v>0</v>
      </c>
      <c r="BC97" s="129">
        <f>'03 - Zařízení silnoproudé...'!F36</f>
        <v>0</v>
      </c>
      <c r="BD97" s="131">
        <f>'03 - Zařízení silnoproudé...'!F37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7" customFormat="1" ht="16.5" customHeight="1">
      <c r="A98" s="120" t="s">
        <v>79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Ústřední vytápění'!J30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82</v>
      </c>
      <c r="AR98" s="127"/>
      <c r="AS98" s="128">
        <v>0</v>
      </c>
      <c r="AT98" s="129">
        <f>ROUND(SUM(AV98:AW98),2)</f>
        <v>0</v>
      </c>
      <c r="AU98" s="130">
        <f>'04 - Ústřední vytápění'!P123</f>
        <v>0</v>
      </c>
      <c r="AV98" s="129">
        <f>'04 - Ústřední vytápění'!J33</f>
        <v>0</v>
      </c>
      <c r="AW98" s="129">
        <f>'04 - Ústřední vytápění'!J34</f>
        <v>0</v>
      </c>
      <c r="AX98" s="129">
        <f>'04 - Ústřední vytápění'!J35</f>
        <v>0</v>
      </c>
      <c r="AY98" s="129">
        <f>'04 - Ústřední vytápění'!J36</f>
        <v>0</v>
      </c>
      <c r="AZ98" s="129">
        <f>'04 - Ústřední vytápění'!F33</f>
        <v>0</v>
      </c>
      <c r="BA98" s="129">
        <f>'04 - Ústřední vytápění'!F34</f>
        <v>0</v>
      </c>
      <c r="BB98" s="129">
        <f>'04 - Ústřední vytápění'!F35</f>
        <v>0</v>
      </c>
      <c r="BC98" s="129">
        <f>'04 - Ústřední vytápění'!F36</f>
        <v>0</v>
      </c>
      <c r="BD98" s="131">
        <f>'04 - Ústřední vytápění'!F37</f>
        <v>0</v>
      </c>
      <c r="BE98" s="7"/>
      <c r="BT98" s="132" t="s">
        <v>83</v>
      </c>
      <c r="BV98" s="132" t="s">
        <v>77</v>
      </c>
      <c r="BW98" s="132" t="s">
        <v>94</v>
      </c>
      <c r="BX98" s="132" t="s">
        <v>5</v>
      </c>
      <c r="CL98" s="132" t="s">
        <v>1</v>
      </c>
      <c r="CM98" s="132" t="s">
        <v>85</v>
      </c>
    </row>
    <row r="99" s="7" customFormat="1" ht="16.5" customHeight="1">
      <c r="A99" s="120" t="s">
        <v>79</v>
      </c>
      <c r="B99" s="121"/>
      <c r="C99" s="122"/>
      <c r="D99" s="123" t="s">
        <v>95</v>
      </c>
      <c r="E99" s="123"/>
      <c r="F99" s="123"/>
      <c r="G99" s="123"/>
      <c r="H99" s="123"/>
      <c r="I99" s="124"/>
      <c r="J99" s="123" t="s">
        <v>96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Vzduchotechnika'!J30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82</v>
      </c>
      <c r="AR99" s="127"/>
      <c r="AS99" s="128">
        <v>0</v>
      </c>
      <c r="AT99" s="129">
        <f>ROUND(SUM(AV99:AW99),2)</f>
        <v>0</v>
      </c>
      <c r="AU99" s="130">
        <f>'05 - Vzduchotechnika'!P120</f>
        <v>0</v>
      </c>
      <c r="AV99" s="129">
        <f>'05 - Vzduchotechnika'!J33</f>
        <v>0</v>
      </c>
      <c r="AW99" s="129">
        <f>'05 - Vzduchotechnika'!J34</f>
        <v>0</v>
      </c>
      <c r="AX99" s="129">
        <f>'05 - Vzduchotechnika'!J35</f>
        <v>0</v>
      </c>
      <c r="AY99" s="129">
        <f>'05 - Vzduchotechnika'!J36</f>
        <v>0</v>
      </c>
      <c r="AZ99" s="129">
        <f>'05 - Vzduchotechnika'!F33</f>
        <v>0</v>
      </c>
      <c r="BA99" s="129">
        <f>'05 - Vzduchotechnika'!F34</f>
        <v>0</v>
      </c>
      <c r="BB99" s="129">
        <f>'05 - Vzduchotechnika'!F35</f>
        <v>0</v>
      </c>
      <c r="BC99" s="129">
        <f>'05 - Vzduchotechnika'!F36</f>
        <v>0</v>
      </c>
      <c r="BD99" s="131">
        <f>'05 - Vzduchotechnika'!F37</f>
        <v>0</v>
      </c>
      <c r="BE99" s="7"/>
      <c r="BT99" s="132" t="s">
        <v>83</v>
      </c>
      <c r="BV99" s="132" t="s">
        <v>77</v>
      </c>
      <c r="BW99" s="132" t="s">
        <v>97</v>
      </c>
      <c r="BX99" s="132" t="s">
        <v>5</v>
      </c>
      <c r="CL99" s="132" t="s">
        <v>1</v>
      </c>
      <c r="CM99" s="132" t="s">
        <v>85</v>
      </c>
    </row>
    <row r="100" s="7" customFormat="1" ht="16.5" customHeight="1">
      <c r="A100" s="120" t="s">
        <v>79</v>
      </c>
      <c r="B100" s="121"/>
      <c r="C100" s="122"/>
      <c r="D100" s="123" t="s">
        <v>98</v>
      </c>
      <c r="E100" s="123"/>
      <c r="F100" s="123"/>
      <c r="G100" s="123"/>
      <c r="H100" s="123"/>
      <c r="I100" s="124"/>
      <c r="J100" s="123" t="s">
        <v>99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'06 - Zdravotechnické inst...'!J30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82</v>
      </c>
      <c r="AR100" s="127"/>
      <c r="AS100" s="128">
        <v>0</v>
      </c>
      <c r="AT100" s="129">
        <f>ROUND(SUM(AV100:AW100),2)</f>
        <v>0</v>
      </c>
      <c r="AU100" s="130">
        <f>'06 - Zdravotechnické inst...'!P135</f>
        <v>0</v>
      </c>
      <c r="AV100" s="129">
        <f>'06 - Zdravotechnické inst...'!J33</f>
        <v>0</v>
      </c>
      <c r="AW100" s="129">
        <f>'06 - Zdravotechnické inst...'!J34</f>
        <v>0</v>
      </c>
      <c r="AX100" s="129">
        <f>'06 - Zdravotechnické inst...'!J35</f>
        <v>0</v>
      </c>
      <c r="AY100" s="129">
        <f>'06 - Zdravotechnické inst...'!J36</f>
        <v>0</v>
      </c>
      <c r="AZ100" s="129">
        <f>'06 - Zdravotechnické inst...'!F33</f>
        <v>0</v>
      </c>
      <c r="BA100" s="129">
        <f>'06 - Zdravotechnické inst...'!F34</f>
        <v>0</v>
      </c>
      <c r="BB100" s="129">
        <f>'06 - Zdravotechnické inst...'!F35</f>
        <v>0</v>
      </c>
      <c r="BC100" s="129">
        <f>'06 - Zdravotechnické inst...'!F36</f>
        <v>0</v>
      </c>
      <c r="BD100" s="131">
        <f>'06 - Zdravotechnické inst...'!F37</f>
        <v>0</v>
      </c>
      <c r="BE100" s="7"/>
      <c r="BT100" s="132" t="s">
        <v>83</v>
      </c>
      <c r="BV100" s="132" t="s">
        <v>77</v>
      </c>
      <c r="BW100" s="132" t="s">
        <v>100</v>
      </c>
      <c r="BX100" s="132" t="s">
        <v>5</v>
      </c>
      <c r="CL100" s="132" t="s">
        <v>1</v>
      </c>
      <c r="CM100" s="132" t="s">
        <v>85</v>
      </c>
    </row>
    <row r="101" s="7" customFormat="1" ht="16.5" customHeight="1">
      <c r="A101" s="120" t="s">
        <v>79</v>
      </c>
      <c r="B101" s="121"/>
      <c r="C101" s="122"/>
      <c r="D101" s="123" t="s">
        <v>101</v>
      </c>
      <c r="E101" s="123"/>
      <c r="F101" s="123"/>
      <c r="G101" s="123"/>
      <c r="H101" s="123"/>
      <c r="I101" s="124"/>
      <c r="J101" s="123" t="s">
        <v>102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'07 - Hromosvody - Jímací 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82</v>
      </c>
      <c r="AR101" s="127"/>
      <c r="AS101" s="128">
        <v>0</v>
      </c>
      <c r="AT101" s="129">
        <f>ROUND(SUM(AV101:AW101),2)</f>
        <v>0</v>
      </c>
      <c r="AU101" s="130">
        <f>'07 - Hromosvody - Jímací ...'!P129</f>
        <v>0</v>
      </c>
      <c r="AV101" s="129">
        <f>'07 - Hromosvody - Jímací ...'!J33</f>
        <v>0</v>
      </c>
      <c r="AW101" s="129">
        <f>'07 - Hromosvody - Jímací ...'!J34</f>
        <v>0</v>
      </c>
      <c r="AX101" s="129">
        <f>'07 - Hromosvody - Jímací ...'!J35</f>
        <v>0</v>
      </c>
      <c r="AY101" s="129">
        <f>'07 - Hromosvody - Jímací ...'!J36</f>
        <v>0</v>
      </c>
      <c r="AZ101" s="129">
        <f>'07 - Hromosvody - Jímací ...'!F33</f>
        <v>0</v>
      </c>
      <c r="BA101" s="129">
        <f>'07 - Hromosvody - Jímací ...'!F34</f>
        <v>0</v>
      </c>
      <c r="BB101" s="129">
        <f>'07 - Hromosvody - Jímací ...'!F35</f>
        <v>0</v>
      </c>
      <c r="BC101" s="129">
        <f>'07 - Hromosvody - Jímací ...'!F36</f>
        <v>0</v>
      </c>
      <c r="BD101" s="131">
        <f>'07 - Hromosvody - Jímací ...'!F37</f>
        <v>0</v>
      </c>
      <c r="BE101" s="7"/>
      <c r="BT101" s="132" t="s">
        <v>83</v>
      </c>
      <c r="BV101" s="132" t="s">
        <v>77</v>
      </c>
      <c r="BW101" s="132" t="s">
        <v>103</v>
      </c>
      <c r="BX101" s="132" t="s">
        <v>5</v>
      </c>
      <c r="CL101" s="132" t="s">
        <v>1</v>
      </c>
      <c r="CM101" s="132" t="s">
        <v>85</v>
      </c>
    </row>
    <row r="102" s="7" customFormat="1" ht="16.5" customHeight="1">
      <c r="A102" s="120" t="s">
        <v>79</v>
      </c>
      <c r="B102" s="121"/>
      <c r="C102" s="122"/>
      <c r="D102" s="123" t="s">
        <v>104</v>
      </c>
      <c r="E102" s="123"/>
      <c r="F102" s="123"/>
      <c r="G102" s="123"/>
      <c r="H102" s="123"/>
      <c r="I102" s="124"/>
      <c r="J102" s="123" t="s">
        <v>105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'08 - Vedlejší rozpočtové 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82</v>
      </c>
      <c r="AR102" s="127"/>
      <c r="AS102" s="133">
        <v>0</v>
      </c>
      <c r="AT102" s="134">
        <f>ROUND(SUM(AV102:AW102),2)</f>
        <v>0</v>
      </c>
      <c r="AU102" s="135">
        <f>'08 - Vedlejší rozpočtové ...'!P119</f>
        <v>0</v>
      </c>
      <c r="AV102" s="134">
        <f>'08 - Vedlejší rozpočtové ...'!J33</f>
        <v>0</v>
      </c>
      <c r="AW102" s="134">
        <f>'08 - Vedlejší rozpočtové ...'!J34</f>
        <v>0</v>
      </c>
      <c r="AX102" s="134">
        <f>'08 - Vedlejší rozpočtové ...'!J35</f>
        <v>0</v>
      </c>
      <c r="AY102" s="134">
        <f>'08 - Vedlejší rozpočtové ...'!J36</f>
        <v>0</v>
      </c>
      <c r="AZ102" s="134">
        <f>'08 - Vedlejší rozpočtové ...'!F33</f>
        <v>0</v>
      </c>
      <c r="BA102" s="134">
        <f>'08 - Vedlejší rozpočtové ...'!F34</f>
        <v>0</v>
      </c>
      <c r="BB102" s="134">
        <f>'08 - Vedlejší rozpočtové ...'!F35</f>
        <v>0</v>
      </c>
      <c r="BC102" s="134">
        <f>'08 - Vedlejší rozpočtové ...'!F36</f>
        <v>0</v>
      </c>
      <c r="BD102" s="136">
        <f>'08 - Vedlejší rozpočtové ...'!F37</f>
        <v>0</v>
      </c>
      <c r="BE102" s="7"/>
      <c r="BT102" s="132" t="s">
        <v>83</v>
      </c>
      <c r="BV102" s="132" t="s">
        <v>77</v>
      </c>
      <c r="BW102" s="132" t="s">
        <v>106</v>
      </c>
      <c r="BX102" s="132" t="s">
        <v>5</v>
      </c>
      <c r="CL102" s="132" t="s">
        <v>1</v>
      </c>
      <c r="CM102" s="132" t="s">
        <v>85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ThELIOH36uCGIsC/6IISOWPHCyrLqqJLlXzOJuI+GJxJCnMs/46nJDZn6AjcVMIRIXkYeJeMMS2g+E2YesSCyQ==" hashValue="OlV2yA3pY9vP5lm+HcduUt1hjCVt6014xQ9VgyFlMzeRYVQMCMi8uLqxIbRTFlkzNWz3BFw630co8hpNRl5rtQ==" algorithmName="SHA-512" password="CC35"/>
  <mergeCells count="70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tavební'!C2" display="/"/>
    <hyperlink ref="A96" location="'02 - Zařízení slaboproudé...'!C2" display="/"/>
    <hyperlink ref="A97" location="'03 - Zařízení silnoproudé...'!C2" display="/"/>
    <hyperlink ref="A98" location="'04 - Ústřední vytápění'!C2" display="/"/>
    <hyperlink ref="A99" location="'05 - Vzduchotechnika'!C2" display="/"/>
    <hyperlink ref="A100" location="'06 - Zdravotechnické inst...'!C2" display="/"/>
    <hyperlink ref="A101" location="'07 - Hromosvody - Jímací ...'!C2" display="/"/>
    <hyperlink ref="A102" location="'08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budovy koupaliště Šternberk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 Štěpán Hanus, Dolní Kounice, GSM 608 621 215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ROUND(J148,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ROUND((SUM(BE148:BE1269)),  2)</f>
        <v>0</v>
      </c>
      <c r="G33" s="39"/>
      <c r="H33" s="39"/>
      <c r="I33" s="156">
        <v>0.20999999999999999</v>
      </c>
      <c r="J33" s="155">
        <f>ROUND(((SUM(BE148:BE1269))*I33),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ROUND((SUM(BF148:BF1269)),  2)</f>
        <v>0</v>
      </c>
      <c r="G34" s="39"/>
      <c r="H34" s="39"/>
      <c r="I34" s="156">
        <v>0.12</v>
      </c>
      <c r="J34" s="155">
        <f>ROUND(((SUM(BF148:BF1269))*I34),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ROUND((SUM(BG148:BG1269)),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ROUND((SUM(BH148:BH1269)),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ROUND((SUM(BI148:BI1269)),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budovy koupaliště Šternberk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Štěpán Hanus, Dolní Kounice, GSM 608 621 215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J148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115</v>
      </c>
      <c r="E97" s="183"/>
      <c r="F97" s="183"/>
      <c r="G97" s="183"/>
      <c r="H97" s="183"/>
      <c r="I97" s="183"/>
      <c r="J97" s="184">
        <f>J149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116</v>
      </c>
      <c r="E98" s="183"/>
      <c r="F98" s="183"/>
      <c r="G98" s="183"/>
      <c r="H98" s="183"/>
      <c r="I98" s="183"/>
      <c r="J98" s="184">
        <f>J192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117</v>
      </c>
      <c r="E99" s="183"/>
      <c r="F99" s="183"/>
      <c r="G99" s="183"/>
      <c r="H99" s="183"/>
      <c r="I99" s="183"/>
      <c r="J99" s="184">
        <f>J235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118</v>
      </c>
      <c r="E100" s="183"/>
      <c r="F100" s="183"/>
      <c r="G100" s="183"/>
      <c r="H100" s="183"/>
      <c r="I100" s="183"/>
      <c r="J100" s="184">
        <f>J239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119</v>
      </c>
      <c r="E101" s="183"/>
      <c r="F101" s="183"/>
      <c r="G101" s="183"/>
      <c r="H101" s="183"/>
      <c r="I101" s="183"/>
      <c r="J101" s="184">
        <f>J341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120</v>
      </c>
      <c r="E102" s="183"/>
      <c r="F102" s="183"/>
      <c r="G102" s="183"/>
      <c r="H102" s="183"/>
      <c r="I102" s="183"/>
      <c r="J102" s="184">
        <f>J544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121</v>
      </c>
      <c r="E103" s="183"/>
      <c r="F103" s="183"/>
      <c r="G103" s="183"/>
      <c r="H103" s="183"/>
      <c r="I103" s="183"/>
      <c r="J103" s="184">
        <f>J551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122</v>
      </c>
      <c r="E104" s="183"/>
      <c r="F104" s="183"/>
      <c r="G104" s="183"/>
      <c r="H104" s="183"/>
      <c r="I104" s="183"/>
      <c r="J104" s="184">
        <f>J651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123</v>
      </c>
      <c r="E105" s="183"/>
      <c r="F105" s="183"/>
      <c r="G105" s="183"/>
      <c r="H105" s="183"/>
      <c r="I105" s="183"/>
      <c r="J105" s="184">
        <f>J701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124</v>
      </c>
      <c r="E106" s="183"/>
      <c r="F106" s="183"/>
      <c r="G106" s="183"/>
      <c r="H106" s="183"/>
      <c r="I106" s="183"/>
      <c r="J106" s="184">
        <f>J804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125</v>
      </c>
      <c r="E107" s="183"/>
      <c r="F107" s="183"/>
      <c r="G107" s="183"/>
      <c r="H107" s="183"/>
      <c r="I107" s="183"/>
      <c r="J107" s="184">
        <f>J883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126</v>
      </c>
      <c r="E108" s="183"/>
      <c r="F108" s="183"/>
      <c r="G108" s="183"/>
      <c r="H108" s="183"/>
      <c r="I108" s="183"/>
      <c r="J108" s="184">
        <f>J900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127</v>
      </c>
      <c r="E109" s="189"/>
      <c r="F109" s="189"/>
      <c r="G109" s="189"/>
      <c r="H109" s="189"/>
      <c r="I109" s="189"/>
      <c r="J109" s="190">
        <f>J909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128</v>
      </c>
      <c r="E110" s="183"/>
      <c r="F110" s="183"/>
      <c r="G110" s="183"/>
      <c r="H110" s="183"/>
      <c r="I110" s="183"/>
      <c r="J110" s="184">
        <f>J916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0"/>
      <c r="C111" s="181"/>
      <c r="D111" s="182" t="s">
        <v>129</v>
      </c>
      <c r="E111" s="183"/>
      <c r="F111" s="183"/>
      <c r="G111" s="183"/>
      <c r="H111" s="183"/>
      <c r="I111" s="183"/>
      <c r="J111" s="184">
        <f>J918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0"/>
      <c r="C112" s="181"/>
      <c r="D112" s="182" t="s">
        <v>130</v>
      </c>
      <c r="E112" s="183"/>
      <c r="F112" s="183"/>
      <c r="G112" s="183"/>
      <c r="H112" s="183"/>
      <c r="I112" s="183"/>
      <c r="J112" s="184">
        <f>J930</f>
        <v>0</v>
      </c>
      <c r="K112" s="181"/>
      <c r="L112" s="18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80"/>
      <c r="C113" s="181"/>
      <c r="D113" s="182" t="s">
        <v>131</v>
      </c>
      <c r="E113" s="183"/>
      <c r="F113" s="183"/>
      <c r="G113" s="183"/>
      <c r="H113" s="183"/>
      <c r="I113" s="183"/>
      <c r="J113" s="184">
        <f>J1036</f>
        <v>0</v>
      </c>
      <c r="K113" s="181"/>
      <c r="L113" s="18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80"/>
      <c r="C114" s="181"/>
      <c r="D114" s="182" t="s">
        <v>132</v>
      </c>
      <c r="E114" s="183"/>
      <c r="F114" s="183"/>
      <c r="G114" s="183"/>
      <c r="H114" s="183"/>
      <c r="I114" s="183"/>
      <c r="J114" s="184">
        <f>J1047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80"/>
      <c r="C115" s="181"/>
      <c r="D115" s="182" t="s">
        <v>133</v>
      </c>
      <c r="E115" s="183"/>
      <c r="F115" s="183"/>
      <c r="G115" s="183"/>
      <c r="H115" s="183"/>
      <c r="I115" s="183"/>
      <c r="J115" s="184">
        <f>J1052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6"/>
      <c r="C116" s="187"/>
      <c r="D116" s="188" t="s">
        <v>134</v>
      </c>
      <c r="E116" s="189"/>
      <c r="F116" s="189"/>
      <c r="G116" s="189"/>
      <c r="H116" s="189"/>
      <c r="I116" s="189"/>
      <c r="J116" s="190">
        <f>J1053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135</v>
      </c>
      <c r="E117" s="189"/>
      <c r="F117" s="189"/>
      <c r="G117" s="189"/>
      <c r="H117" s="189"/>
      <c r="I117" s="189"/>
      <c r="J117" s="190">
        <f>J1057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0"/>
      <c r="C118" s="181"/>
      <c r="D118" s="182" t="s">
        <v>136</v>
      </c>
      <c r="E118" s="183"/>
      <c r="F118" s="183"/>
      <c r="G118" s="183"/>
      <c r="H118" s="183"/>
      <c r="I118" s="183"/>
      <c r="J118" s="184">
        <f>J1061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180"/>
      <c r="C119" s="181"/>
      <c r="D119" s="182" t="s">
        <v>137</v>
      </c>
      <c r="E119" s="183"/>
      <c r="F119" s="183"/>
      <c r="G119" s="183"/>
      <c r="H119" s="183"/>
      <c r="I119" s="183"/>
      <c r="J119" s="184">
        <f>J1104</f>
        <v>0</v>
      </c>
      <c r="K119" s="181"/>
      <c r="L119" s="185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80"/>
      <c r="C120" s="181"/>
      <c r="D120" s="182" t="s">
        <v>138</v>
      </c>
      <c r="E120" s="183"/>
      <c r="F120" s="183"/>
      <c r="G120" s="183"/>
      <c r="H120" s="183"/>
      <c r="I120" s="183"/>
      <c r="J120" s="184">
        <f>J1159</f>
        <v>0</v>
      </c>
      <c r="K120" s="181"/>
      <c r="L120" s="185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9" customFormat="1" ht="24.96" customHeight="1">
      <c r="A121" s="9"/>
      <c r="B121" s="180"/>
      <c r="C121" s="181"/>
      <c r="D121" s="182" t="s">
        <v>139</v>
      </c>
      <c r="E121" s="183"/>
      <c r="F121" s="183"/>
      <c r="G121" s="183"/>
      <c r="H121" s="183"/>
      <c r="I121" s="183"/>
      <c r="J121" s="184">
        <f>J1171</f>
        <v>0</v>
      </c>
      <c r="K121" s="181"/>
      <c r="L121" s="18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9" customFormat="1" ht="24.96" customHeight="1">
      <c r="A122" s="9"/>
      <c r="B122" s="180"/>
      <c r="C122" s="181"/>
      <c r="D122" s="182" t="s">
        <v>140</v>
      </c>
      <c r="E122" s="183"/>
      <c r="F122" s="183"/>
      <c r="G122" s="183"/>
      <c r="H122" s="183"/>
      <c r="I122" s="183"/>
      <c r="J122" s="184">
        <f>J1174</f>
        <v>0</v>
      </c>
      <c r="K122" s="181"/>
      <c r="L122" s="185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9" customFormat="1" ht="24.96" customHeight="1">
      <c r="A123" s="9"/>
      <c r="B123" s="180"/>
      <c r="C123" s="181"/>
      <c r="D123" s="182" t="s">
        <v>141</v>
      </c>
      <c r="E123" s="183"/>
      <c r="F123" s="183"/>
      <c r="G123" s="183"/>
      <c r="H123" s="183"/>
      <c r="I123" s="183"/>
      <c r="J123" s="184">
        <f>J1181</f>
        <v>0</v>
      </c>
      <c r="K123" s="181"/>
      <c r="L123" s="185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180"/>
      <c r="C124" s="181"/>
      <c r="D124" s="182" t="s">
        <v>142</v>
      </c>
      <c r="E124" s="183"/>
      <c r="F124" s="183"/>
      <c r="G124" s="183"/>
      <c r="H124" s="183"/>
      <c r="I124" s="183"/>
      <c r="J124" s="184">
        <f>J1196</f>
        <v>0</v>
      </c>
      <c r="K124" s="181"/>
      <c r="L124" s="185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180"/>
      <c r="C125" s="181"/>
      <c r="D125" s="182" t="s">
        <v>143</v>
      </c>
      <c r="E125" s="183"/>
      <c r="F125" s="183"/>
      <c r="G125" s="183"/>
      <c r="H125" s="183"/>
      <c r="I125" s="183"/>
      <c r="J125" s="184">
        <f>J1206</f>
        <v>0</v>
      </c>
      <c r="K125" s="181"/>
      <c r="L125" s="185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9" customFormat="1" ht="24.96" customHeight="1">
      <c r="A126" s="9"/>
      <c r="B126" s="180"/>
      <c r="C126" s="181"/>
      <c r="D126" s="182" t="s">
        <v>144</v>
      </c>
      <c r="E126" s="183"/>
      <c r="F126" s="183"/>
      <c r="G126" s="183"/>
      <c r="H126" s="183"/>
      <c r="I126" s="183"/>
      <c r="J126" s="184">
        <f>J1216</f>
        <v>0</v>
      </c>
      <c r="K126" s="181"/>
      <c r="L126" s="185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180"/>
      <c r="C127" s="181"/>
      <c r="D127" s="182" t="s">
        <v>145</v>
      </c>
      <c r="E127" s="183"/>
      <c r="F127" s="183"/>
      <c r="G127" s="183"/>
      <c r="H127" s="183"/>
      <c r="I127" s="183"/>
      <c r="J127" s="184">
        <f>J1234</f>
        <v>0</v>
      </c>
      <c r="K127" s="181"/>
      <c r="L127" s="185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9" customFormat="1" ht="24.96" customHeight="1">
      <c r="A128" s="9"/>
      <c r="B128" s="180"/>
      <c r="C128" s="181"/>
      <c r="D128" s="182" t="s">
        <v>146</v>
      </c>
      <c r="E128" s="183"/>
      <c r="F128" s="183"/>
      <c r="G128" s="183"/>
      <c r="H128" s="183"/>
      <c r="I128" s="183"/>
      <c r="J128" s="184">
        <f>J1239</f>
        <v>0</v>
      </c>
      <c r="K128" s="181"/>
      <c r="L128" s="185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2" customFormat="1" ht="21.84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4" s="2" customFormat="1" ht="6.96" customHeight="1">
      <c r="A134" s="39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4.96" customHeight="1">
      <c r="A135" s="39"/>
      <c r="B135" s="40"/>
      <c r="C135" s="24" t="s">
        <v>147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16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175" t="str">
        <f>E7</f>
        <v>Úpravy budovy koupaliště Šternberk</v>
      </c>
      <c r="F138" s="33"/>
      <c r="G138" s="33"/>
      <c r="H138" s="33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108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6.5" customHeight="1">
      <c r="A140" s="39"/>
      <c r="B140" s="40"/>
      <c r="C140" s="41"/>
      <c r="D140" s="41"/>
      <c r="E140" s="77" t="str">
        <f>E9</f>
        <v>01 - Stavební</v>
      </c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20</v>
      </c>
      <c r="D142" s="41"/>
      <c r="E142" s="41"/>
      <c r="F142" s="28" t="str">
        <f>F12</f>
        <v xml:space="preserve"> </v>
      </c>
      <c r="G142" s="41"/>
      <c r="H142" s="41"/>
      <c r="I142" s="33" t="s">
        <v>22</v>
      </c>
      <c r="J142" s="80" t="str">
        <f>IF(J12="","",J12)</f>
        <v>13. 1. 2025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5.15" customHeight="1">
      <c r="A144" s="39"/>
      <c r="B144" s="40"/>
      <c r="C144" s="33" t="s">
        <v>24</v>
      </c>
      <c r="D144" s="41"/>
      <c r="E144" s="41"/>
      <c r="F144" s="28" t="str">
        <f>E15</f>
        <v xml:space="preserve"> </v>
      </c>
      <c r="G144" s="41"/>
      <c r="H144" s="41"/>
      <c r="I144" s="33" t="s">
        <v>30</v>
      </c>
      <c r="J144" s="37" t="str">
        <f>E21</f>
        <v xml:space="preserve"> 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40.05" customHeight="1">
      <c r="A145" s="39"/>
      <c r="B145" s="40"/>
      <c r="C145" s="33" t="s">
        <v>28</v>
      </c>
      <c r="D145" s="41"/>
      <c r="E145" s="41"/>
      <c r="F145" s="28" t="str">
        <f>IF(E18="","",E18)</f>
        <v>Vyplň údaj</v>
      </c>
      <c r="G145" s="41"/>
      <c r="H145" s="41"/>
      <c r="I145" s="33" t="s">
        <v>32</v>
      </c>
      <c r="J145" s="37" t="str">
        <f>E24</f>
        <v>Ing. Štěpán Hanus, Dolní Kounice, GSM 608 621 215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0.32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11" customFormat="1" ht="29.28" customHeight="1">
      <c r="A147" s="192"/>
      <c r="B147" s="193"/>
      <c r="C147" s="194" t="s">
        <v>148</v>
      </c>
      <c r="D147" s="195" t="s">
        <v>60</v>
      </c>
      <c r="E147" s="195" t="s">
        <v>56</v>
      </c>
      <c r="F147" s="195" t="s">
        <v>57</v>
      </c>
      <c r="G147" s="195" t="s">
        <v>149</v>
      </c>
      <c r="H147" s="195" t="s">
        <v>150</v>
      </c>
      <c r="I147" s="195" t="s">
        <v>151</v>
      </c>
      <c r="J147" s="196" t="s">
        <v>112</v>
      </c>
      <c r="K147" s="197" t="s">
        <v>152</v>
      </c>
      <c r="L147" s="198"/>
      <c r="M147" s="101" t="s">
        <v>1</v>
      </c>
      <c r="N147" s="102" t="s">
        <v>39</v>
      </c>
      <c r="O147" s="102" t="s">
        <v>153</v>
      </c>
      <c r="P147" s="102" t="s">
        <v>154</v>
      </c>
      <c r="Q147" s="102" t="s">
        <v>155</v>
      </c>
      <c r="R147" s="102" t="s">
        <v>156</v>
      </c>
      <c r="S147" s="102" t="s">
        <v>157</v>
      </c>
      <c r="T147" s="103" t="s">
        <v>158</v>
      </c>
      <c r="U147" s="192"/>
      <c r="V147" s="192"/>
      <c r="W147" s="192"/>
      <c r="X147" s="192"/>
      <c r="Y147" s="192"/>
      <c r="Z147" s="192"/>
      <c r="AA147" s="192"/>
      <c r="AB147" s="192"/>
      <c r="AC147" s="192"/>
      <c r="AD147" s="192"/>
      <c r="AE147" s="192"/>
    </row>
    <row r="148" s="2" customFormat="1" ht="22.8" customHeight="1">
      <c r="A148" s="39"/>
      <c r="B148" s="40"/>
      <c r="C148" s="108" t="s">
        <v>159</v>
      </c>
      <c r="D148" s="41"/>
      <c r="E148" s="41"/>
      <c r="F148" s="41"/>
      <c r="G148" s="41"/>
      <c r="H148" s="41"/>
      <c r="I148" s="41"/>
      <c r="J148" s="199">
        <f>BK148</f>
        <v>0</v>
      </c>
      <c r="K148" s="41"/>
      <c r="L148" s="45"/>
      <c r="M148" s="104"/>
      <c r="N148" s="200"/>
      <c r="O148" s="105"/>
      <c r="P148" s="201">
        <f>P149+P192+P235+P239+P341+P544+P551+P651+P701+P804+P883+P900+P916+P918+P930+P1036+P1047+P1052+P1061+P1104+P1159+P1171+P1174+P1181+P1196+P1206+P1216+P1234+P1239</f>
        <v>0</v>
      </c>
      <c r="Q148" s="105"/>
      <c r="R148" s="201">
        <f>R149+R192+R235+R239+R341+R544+R551+R651+R701+R804+R883+R900+R916+R918+R930+R1036+R1047+R1052+R1061+R1104+R1159+R1171+R1174+R1181+R1196+R1206+R1216+R1234+R1239</f>
        <v>40.980826999999998</v>
      </c>
      <c r="S148" s="105"/>
      <c r="T148" s="202">
        <f>T149+T192+T235+T239+T341+T544+T551+T651+T701+T804+T883+T900+T916+T918+T930+T1036+T1047+T1052+T1061+T1104+T1159+T1171+T1174+T1181+T1196+T1206+T1216+T1234+T1239</f>
        <v>0.080000000000000002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74</v>
      </c>
      <c r="AU148" s="18" t="s">
        <v>114</v>
      </c>
      <c r="BK148" s="203">
        <f>BK149+BK192+BK235+BK239+BK341+BK544+BK551+BK651+BK701+BK804+BK883+BK900+BK916+BK918+BK930+BK1036+BK1047+BK1052+BK1061+BK1104+BK1159+BK1171+BK1174+BK1181+BK1196+BK1206+BK1216+BK1234+BK1239</f>
        <v>0</v>
      </c>
    </row>
    <row r="149" s="12" customFormat="1" ht="25.92" customHeight="1">
      <c r="A149" s="12"/>
      <c r="B149" s="204"/>
      <c r="C149" s="205"/>
      <c r="D149" s="206" t="s">
        <v>74</v>
      </c>
      <c r="E149" s="207" t="s">
        <v>75</v>
      </c>
      <c r="F149" s="207" t="s">
        <v>160</v>
      </c>
      <c r="G149" s="205"/>
      <c r="H149" s="205"/>
      <c r="I149" s="208"/>
      <c r="J149" s="209">
        <f>BK149</f>
        <v>0</v>
      </c>
      <c r="K149" s="205"/>
      <c r="L149" s="210"/>
      <c r="M149" s="211"/>
      <c r="N149" s="212"/>
      <c r="O149" s="212"/>
      <c r="P149" s="213">
        <f>SUM(P150:P191)</f>
        <v>0</v>
      </c>
      <c r="Q149" s="212"/>
      <c r="R149" s="213">
        <f>SUM(R150:R191)</f>
        <v>0</v>
      </c>
      <c r="S149" s="212"/>
      <c r="T149" s="214">
        <f>SUM(T150:T191)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83</v>
      </c>
      <c r="AT149" s="216" t="s">
        <v>74</v>
      </c>
      <c r="AU149" s="216" t="s">
        <v>75</v>
      </c>
      <c r="AY149" s="215" t="s">
        <v>161</v>
      </c>
      <c r="BK149" s="217">
        <f>SUM(BK150:BK191)</f>
        <v>0</v>
      </c>
    </row>
    <row r="150" s="2" customFormat="1" ht="16.5" customHeight="1">
      <c r="A150" s="39"/>
      <c r="B150" s="40"/>
      <c r="C150" s="218" t="s">
        <v>83</v>
      </c>
      <c r="D150" s="218" t="s">
        <v>162</v>
      </c>
      <c r="E150" s="219" t="s">
        <v>75</v>
      </c>
      <c r="F150" s="220" t="s">
        <v>160</v>
      </c>
      <c r="G150" s="221" t="s">
        <v>163</v>
      </c>
      <c r="H150" s="222">
        <v>0</v>
      </c>
      <c r="I150" s="223"/>
      <c r="J150" s="224">
        <f>ROUND(I150*H150,2)</f>
        <v>0</v>
      </c>
      <c r="K150" s="225"/>
      <c r="L150" s="45"/>
      <c r="M150" s="226" t="s">
        <v>1</v>
      </c>
      <c r="N150" s="227" t="s">
        <v>40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164</v>
      </c>
      <c r="AT150" s="230" t="s">
        <v>162</v>
      </c>
      <c r="AU150" s="230" t="s">
        <v>83</v>
      </c>
      <c r="AY150" s="18" t="s">
        <v>161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83</v>
      </c>
      <c r="BK150" s="231">
        <f>ROUND(I150*H150,2)</f>
        <v>0</v>
      </c>
      <c r="BL150" s="18" t="s">
        <v>164</v>
      </c>
      <c r="BM150" s="230" t="s">
        <v>85</v>
      </c>
    </row>
    <row r="151" s="13" customFormat="1">
      <c r="A151" s="13"/>
      <c r="B151" s="232"/>
      <c r="C151" s="233"/>
      <c r="D151" s="234" t="s">
        <v>165</v>
      </c>
      <c r="E151" s="235" t="s">
        <v>1</v>
      </c>
      <c r="F151" s="236" t="s">
        <v>166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165</v>
      </c>
      <c r="AU151" s="242" t="s">
        <v>83</v>
      </c>
      <c r="AV151" s="13" t="s">
        <v>83</v>
      </c>
      <c r="AW151" s="13" t="s">
        <v>31</v>
      </c>
      <c r="AX151" s="13" t="s">
        <v>75</v>
      </c>
      <c r="AY151" s="242" t="s">
        <v>161</v>
      </c>
    </row>
    <row r="152" s="13" customFormat="1">
      <c r="A152" s="13"/>
      <c r="B152" s="232"/>
      <c r="C152" s="233"/>
      <c r="D152" s="234" t="s">
        <v>165</v>
      </c>
      <c r="E152" s="235" t="s">
        <v>1</v>
      </c>
      <c r="F152" s="236" t="s">
        <v>167</v>
      </c>
      <c r="G152" s="233"/>
      <c r="H152" s="235" t="s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165</v>
      </c>
      <c r="AU152" s="242" t="s">
        <v>83</v>
      </c>
      <c r="AV152" s="13" t="s">
        <v>83</v>
      </c>
      <c r="AW152" s="13" t="s">
        <v>31</v>
      </c>
      <c r="AX152" s="13" t="s">
        <v>75</v>
      </c>
      <c r="AY152" s="242" t="s">
        <v>161</v>
      </c>
    </row>
    <row r="153" s="13" customFormat="1">
      <c r="A153" s="13"/>
      <c r="B153" s="232"/>
      <c r="C153" s="233"/>
      <c r="D153" s="234" t="s">
        <v>165</v>
      </c>
      <c r="E153" s="235" t="s">
        <v>1</v>
      </c>
      <c r="F153" s="236" t="s">
        <v>168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165</v>
      </c>
      <c r="AU153" s="242" t="s">
        <v>83</v>
      </c>
      <c r="AV153" s="13" t="s">
        <v>83</v>
      </c>
      <c r="AW153" s="13" t="s">
        <v>31</v>
      </c>
      <c r="AX153" s="13" t="s">
        <v>75</v>
      </c>
      <c r="AY153" s="242" t="s">
        <v>161</v>
      </c>
    </row>
    <row r="154" s="13" customFormat="1">
      <c r="A154" s="13"/>
      <c r="B154" s="232"/>
      <c r="C154" s="233"/>
      <c r="D154" s="234" t="s">
        <v>165</v>
      </c>
      <c r="E154" s="235" t="s">
        <v>1</v>
      </c>
      <c r="F154" s="236" t="s">
        <v>169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165</v>
      </c>
      <c r="AU154" s="242" t="s">
        <v>83</v>
      </c>
      <c r="AV154" s="13" t="s">
        <v>83</v>
      </c>
      <c r="AW154" s="13" t="s">
        <v>31</v>
      </c>
      <c r="AX154" s="13" t="s">
        <v>75</v>
      </c>
      <c r="AY154" s="242" t="s">
        <v>161</v>
      </c>
    </row>
    <row r="155" s="13" customFormat="1">
      <c r="A155" s="13"/>
      <c r="B155" s="232"/>
      <c r="C155" s="233"/>
      <c r="D155" s="234" t="s">
        <v>165</v>
      </c>
      <c r="E155" s="235" t="s">
        <v>1</v>
      </c>
      <c r="F155" s="236" t="s">
        <v>170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165</v>
      </c>
      <c r="AU155" s="242" t="s">
        <v>83</v>
      </c>
      <c r="AV155" s="13" t="s">
        <v>83</v>
      </c>
      <c r="AW155" s="13" t="s">
        <v>31</v>
      </c>
      <c r="AX155" s="13" t="s">
        <v>75</v>
      </c>
      <c r="AY155" s="242" t="s">
        <v>161</v>
      </c>
    </row>
    <row r="156" s="13" customFormat="1">
      <c r="A156" s="13"/>
      <c r="B156" s="232"/>
      <c r="C156" s="233"/>
      <c r="D156" s="234" t="s">
        <v>165</v>
      </c>
      <c r="E156" s="235" t="s">
        <v>1</v>
      </c>
      <c r="F156" s="236" t="s">
        <v>171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165</v>
      </c>
      <c r="AU156" s="242" t="s">
        <v>83</v>
      </c>
      <c r="AV156" s="13" t="s">
        <v>83</v>
      </c>
      <c r="AW156" s="13" t="s">
        <v>31</v>
      </c>
      <c r="AX156" s="13" t="s">
        <v>75</v>
      </c>
      <c r="AY156" s="242" t="s">
        <v>161</v>
      </c>
    </row>
    <row r="157" s="13" customFormat="1">
      <c r="A157" s="13"/>
      <c r="B157" s="232"/>
      <c r="C157" s="233"/>
      <c r="D157" s="234" t="s">
        <v>165</v>
      </c>
      <c r="E157" s="235" t="s">
        <v>1</v>
      </c>
      <c r="F157" s="236" t="s">
        <v>172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165</v>
      </c>
      <c r="AU157" s="242" t="s">
        <v>83</v>
      </c>
      <c r="AV157" s="13" t="s">
        <v>83</v>
      </c>
      <c r="AW157" s="13" t="s">
        <v>31</v>
      </c>
      <c r="AX157" s="13" t="s">
        <v>75</v>
      </c>
      <c r="AY157" s="242" t="s">
        <v>161</v>
      </c>
    </row>
    <row r="158" s="13" customFormat="1">
      <c r="A158" s="13"/>
      <c r="B158" s="232"/>
      <c r="C158" s="233"/>
      <c r="D158" s="234" t="s">
        <v>165</v>
      </c>
      <c r="E158" s="235" t="s">
        <v>1</v>
      </c>
      <c r="F158" s="236" t="s">
        <v>173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165</v>
      </c>
      <c r="AU158" s="242" t="s">
        <v>83</v>
      </c>
      <c r="AV158" s="13" t="s">
        <v>83</v>
      </c>
      <c r="AW158" s="13" t="s">
        <v>31</v>
      </c>
      <c r="AX158" s="13" t="s">
        <v>75</v>
      </c>
      <c r="AY158" s="242" t="s">
        <v>161</v>
      </c>
    </row>
    <row r="159" s="13" customFormat="1">
      <c r="A159" s="13"/>
      <c r="B159" s="232"/>
      <c r="C159" s="233"/>
      <c r="D159" s="234" t="s">
        <v>165</v>
      </c>
      <c r="E159" s="235" t="s">
        <v>1</v>
      </c>
      <c r="F159" s="236" t="s">
        <v>174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165</v>
      </c>
      <c r="AU159" s="242" t="s">
        <v>83</v>
      </c>
      <c r="AV159" s="13" t="s">
        <v>83</v>
      </c>
      <c r="AW159" s="13" t="s">
        <v>31</v>
      </c>
      <c r="AX159" s="13" t="s">
        <v>75</v>
      </c>
      <c r="AY159" s="242" t="s">
        <v>161</v>
      </c>
    </row>
    <row r="160" s="13" customFormat="1">
      <c r="A160" s="13"/>
      <c r="B160" s="232"/>
      <c r="C160" s="233"/>
      <c r="D160" s="234" t="s">
        <v>165</v>
      </c>
      <c r="E160" s="235" t="s">
        <v>1</v>
      </c>
      <c r="F160" s="236" t="s">
        <v>175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165</v>
      </c>
      <c r="AU160" s="242" t="s">
        <v>83</v>
      </c>
      <c r="AV160" s="13" t="s">
        <v>83</v>
      </c>
      <c r="AW160" s="13" t="s">
        <v>31</v>
      </c>
      <c r="AX160" s="13" t="s">
        <v>75</v>
      </c>
      <c r="AY160" s="242" t="s">
        <v>161</v>
      </c>
    </row>
    <row r="161" s="13" customFormat="1">
      <c r="A161" s="13"/>
      <c r="B161" s="232"/>
      <c r="C161" s="233"/>
      <c r="D161" s="234" t="s">
        <v>165</v>
      </c>
      <c r="E161" s="235" t="s">
        <v>1</v>
      </c>
      <c r="F161" s="236" t="s">
        <v>176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165</v>
      </c>
      <c r="AU161" s="242" t="s">
        <v>83</v>
      </c>
      <c r="AV161" s="13" t="s">
        <v>83</v>
      </c>
      <c r="AW161" s="13" t="s">
        <v>31</v>
      </c>
      <c r="AX161" s="13" t="s">
        <v>75</v>
      </c>
      <c r="AY161" s="242" t="s">
        <v>161</v>
      </c>
    </row>
    <row r="162" s="13" customFormat="1">
      <c r="A162" s="13"/>
      <c r="B162" s="232"/>
      <c r="C162" s="233"/>
      <c r="D162" s="234" t="s">
        <v>165</v>
      </c>
      <c r="E162" s="235" t="s">
        <v>1</v>
      </c>
      <c r="F162" s="236" t="s">
        <v>177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165</v>
      </c>
      <c r="AU162" s="242" t="s">
        <v>83</v>
      </c>
      <c r="AV162" s="13" t="s">
        <v>83</v>
      </c>
      <c r="AW162" s="13" t="s">
        <v>31</v>
      </c>
      <c r="AX162" s="13" t="s">
        <v>75</v>
      </c>
      <c r="AY162" s="242" t="s">
        <v>161</v>
      </c>
    </row>
    <row r="163" s="13" customFormat="1">
      <c r="A163" s="13"/>
      <c r="B163" s="232"/>
      <c r="C163" s="233"/>
      <c r="D163" s="234" t="s">
        <v>165</v>
      </c>
      <c r="E163" s="235" t="s">
        <v>1</v>
      </c>
      <c r="F163" s="236" t="s">
        <v>178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165</v>
      </c>
      <c r="AU163" s="242" t="s">
        <v>83</v>
      </c>
      <c r="AV163" s="13" t="s">
        <v>83</v>
      </c>
      <c r="AW163" s="13" t="s">
        <v>31</v>
      </c>
      <c r="AX163" s="13" t="s">
        <v>75</v>
      </c>
      <c r="AY163" s="242" t="s">
        <v>161</v>
      </c>
    </row>
    <row r="164" s="13" customFormat="1">
      <c r="A164" s="13"/>
      <c r="B164" s="232"/>
      <c r="C164" s="233"/>
      <c r="D164" s="234" t="s">
        <v>165</v>
      </c>
      <c r="E164" s="235" t="s">
        <v>1</v>
      </c>
      <c r="F164" s="236" t="s">
        <v>179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165</v>
      </c>
      <c r="AU164" s="242" t="s">
        <v>83</v>
      </c>
      <c r="AV164" s="13" t="s">
        <v>83</v>
      </c>
      <c r="AW164" s="13" t="s">
        <v>31</v>
      </c>
      <c r="AX164" s="13" t="s">
        <v>75</v>
      </c>
      <c r="AY164" s="242" t="s">
        <v>161</v>
      </c>
    </row>
    <row r="165" s="13" customFormat="1">
      <c r="A165" s="13"/>
      <c r="B165" s="232"/>
      <c r="C165" s="233"/>
      <c r="D165" s="234" t="s">
        <v>165</v>
      </c>
      <c r="E165" s="235" t="s">
        <v>1</v>
      </c>
      <c r="F165" s="236" t="s">
        <v>180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165</v>
      </c>
      <c r="AU165" s="242" t="s">
        <v>83</v>
      </c>
      <c r="AV165" s="13" t="s">
        <v>83</v>
      </c>
      <c r="AW165" s="13" t="s">
        <v>31</v>
      </c>
      <c r="AX165" s="13" t="s">
        <v>75</v>
      </c>
      <c r="AY165" s="242" t="s">
        <v>161</v>
      </c>
    </row>
    <row r="166" s="13" customFormat="1">
      <c r="A166" s="13"/>
      <c r="B166" s="232"/>
      <c r="C166" s="233"/>
      <c r="D166" s="234" t="s">
        <v>165</v>
      </c>
      <c r="E166" s="235" t="s">
        <v>1</v>
      </c>
      <c r="F166" s="236" t="s">
        <v>181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165</v>
      </c>
      <c r="AU166" s="242" t="s">
        <v>83</v>
      </c>
      <c r="AV166" s="13" t="s">
        <v>83</v>
      </c>
      <c r="AW166" s="13" t="s">
        <v>31</v>
      </c>
      <c r="AX166" s="13" t="s">
        <v>75</v>
      </c>
      <c r="AY166" s="242" t="s">
        <v>161</v>
      </c>
    </row>
    <row r="167" s="13" customFormat="1">
      <c r="A167" s="13"/>
      <c r="B167" s="232"/>
      <c r="C167" s="233"/>
      <c r="D167" s="234" t="s">
        <v>165</v>
      </c>
      <c r="E167" s="235" t="s">
        <v>1</v>
      </c>
      <c r="F167" s="236" t="s">
        <v>182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165</v>
      </c>
      <c r="AU167" s="242" t="s">
        <v>83</v>
      </c>
      <c r="AV167" s="13" t="s">
        <v>83</v>
      </c>
      <c r="AW167" s="13" t="s">
        <v>31</v>
      </c>
      <c r="AX167" s="13" t="s">
        <v>75</v>
      </c>
      <c r="AY167" s="242" t="s">
        <v>161</v>
      </c>
    </row>
    <row r="168" s="13" customFormat="1">
      <c r="A168" s="13"/>
      <c r="B168" s="232"/>
      <c r="C168" s="233"/>
      <c r="D168" s="234" t="s">
        <v>165</v>
      </c>
      <c r="E168" s="235" t="s">
        <v>1</v>
      </c>
      <c r="F168" s="236" t="s">
        <v>183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165</v>
      </c>
      <c r="AU168" s="242" t="s">
        <v>83</v>
      </c>
      <c r="AV168" s="13" t="s">
        <v>83</v>
      </c>
      <c r="AW168" s="13" t="s">
        <v>31</v>
      </c>
      <c r="AX168" s="13" t="s">
        <v>75</v>
      </c>
      <c r="AY168" s="242" t="s">
        <v>161</v>
      </c>
    </row>
    <row r="169" s="13" customFormat="1">
      <c r="A169" s="13"/>
      <c r="B169" s="232"/>
      <c r="C169" s="233"/>
      <c r="D169" s="234" t="s">
        <v>165</v>
      </c>
      <c r="E169" s="235" t="s">
        <v>1</v>
      </c>
      <c r="F169" s="236" t="s">
        <v>184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165</v>
      </c>
      <c r="AU169" s="242" t="s">
        <v>83</v>
      </c>
      <c r="AV169" s="13" t="s">
        <v>83</v>
      </c>
      <c r="AW169" s="13" t="s">
        <v>31</v>
      </c>
      <c r="AX169" s="13" t="s">
        <v>75</v>
      </c>
      <c r="AY169" s="242" t="s">
        <v>161</v>
      </c>
    </row>
    <row r="170" s="13" customFormat="1">
      <c r="A170" s="13"/>
      <c r="B170" s="232"/>
      <c r="C170" s="233"/>
      <c r="D170" s="234" t="s">
        <v>165</v>
      </c>
      <c r="E170" s="235" t="s">
        <v>1</v>
      </c>
      <c r="F170" s="236" t="s">
        <v>185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165</v>
      </c>
      <c r="AU170" s="242" t="s">
        <v>83</v>
      </c>
      <c r="AV170" s="13" t="s">
        <v>83</v>
      </c>
      <c r="AW170" s="13" t="s">
        <v>31</v>
      </c>
      <c r="AX170" s="13" t="s">
        <v>75</v>
      </c>
      <c r="AY170" s="242" t="s">
        <v>161</v>
      </c>
    </row>
    <row r="171" s="13" customFormat="1">
      <c r="A171" s="13"/>
      <c r="B171" s="232"/>
      <c r="C171" s="233"/>
      <c r="D171" s="234" t="s">
        <v>165</v>
      </c>
      <c r="E171" s="235" t="s">
        <v>1</v>
      </c>
      <c r="F171" s="236" t="s">
        <v>186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165</v>
      </c>
      <c r="AU171" s="242" t="s">
        <v>83</v>
      </c>
      <c r="AV171" s="13" t="s">
        <v>83</v>
      </c>
      <c r="AW171" s="13" t="s">
        <v>31</v>
      </c>
      <c r="AX171" s="13" t="s">
        <v>75</v>
      </c>
      <c r="AY171" s="242" t="s">
        <v>161</v>
      </c>
    </row>
    <row r="172" s="13" customFormat="1">
      <c r="A172" s="13"/>
      <c r="B172" s="232"/>
      <c r="C172" s="233"/>
      <c r="D172" s="234" t="s">
        <v>165</v>
      </c>
      <c r="E172" s="235" t="s">
        <v>1</v>
      </c>
      <c r="F172" s="236" t="s">
        <v>187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165</v>
      </c>
      <c r="AU172" s="242" t="s">
        <v>83</v>
      </c>
      <c r="AV172" s="13" t="s">
        <v>83</v>
      </c>
      <c r="AW172" s="13" t="s">
        <v>31</v>
      </c>
      <c r="AX172" s="13" t="s">
        <v>75</v>
      </c>
      <c r="AY172" s="242" t="s">
        <v>161</v>
      </c>
    </row>
    <row r="173" s="13" customFormat="1">
      <c r="A173" s="13"/>
      <c r="B173" s="232"/>
      <c r="C173" s="233"/>
      <c r="D173" s="234" t="s">
        <v>165</v>
      </c>
      <c r="E173" s="235" t="s">
        <v>1</v>
      </c>
      <c r="F173" s="236" t="s">
        <v>188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165</v>
      </c>
      <c r="AU173" s="242" t="s">
        <v>83</v>
      </c>
      <c r="AV173" s="13" t="s">
        <v>83</v>
      </c>
      <c r="AW173" s="13" t="s">
        <v>31</v>
      </c>
      <c r="AX173" s="13" t="s">
        <v>75</v>
      </c>
      <c r="AY173" s="242" t="s">
        <v>161</v>
      </c>
    </row>
    <row r="174" s="13" customFormat="1">
      <c r="A174" s="13"/>
      <c r="B174" s="232"/>
      <c r="C174" s="233"/>
      <c r="D174" s="234" t="s">
        <v>165</v>
      </c>
      <c r="E174" s="235" t="s">
        <v>1</v>
      </c>
      <c r="F174" s="236" t="s">
        <v>189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165</v>
      </c>
      <c r="AU174" s="242" t="s">
        <v>83</v>
      </c>
      <c r="AV174" s="13" t="s">
        <v>83</v>
      </c>
      <c r="AW174" s="13" t="s">
        <v>31</v>
      </c>
      <c r="AX174" s="13" t="s">
        <v>75</v>
      </c>
      <c r="AY174" s="242" t="s">
        <v>161</v>
      </c>
    </row>
    <row r="175" s="13" customFormat="1">
      <c r="A175" s="13"/>
      <c r="B175" s="232"/>
      <c r="C175" s="233"/>
      <c r="D175" s="234" t="s">
        <v>165</v>
      </c>
      <c r="E175" s="235" t="s">
        <v>1</v>
      </c>
      <c r="F175" s="236" t="s">
        <v>190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165</v>
      </c>
      <c r="AU175" s="242" t="s">
        <v>83</v>
      </c>
      <c r="AV175" s="13" t="s">
        <v>83</v>
      </c>
      <c r="AW175" s="13" t="s">
        <v>31</v>
      </c>
      <c r="AX175" s="13" t="s">
        <v>75</v>
      </c>
      <c r="AY175" s="242" t="s">
        <v>161</v>
      </c>
    </row>
    <row r="176" s="13" customFormat="1">
      <c r="A176" s="13"/>
      <c r="B176" s="232"/>
      <c r="C176" s="233"/>
      <c r="D176" s="234" t="s">
        <v>165</v>
      </c>
      <c r="E176" s="235" t="s">
        <v>1</v>
      </c>
      <c r="F176" s="236" t="s">
        <v>191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165</v>
      </c>
      <c r="AU176" s="242" t="s">
        <v>83</v>
      </c>
      <c r="AV176" s="13" t="s">
        <v>83</v>
      </c>
      <c r="AW176" s="13" t="s">
        <v>31</v>
      </c>
      <c r="AX176" s="13" t="s">
        <v>75</v>
      </c>
      <c r="AY176" s="242" t="s">
        <v>161</v>
      </c>
    </row>
    <row r="177" s="13" customFormat="1">
      <c r="A177" s="13"/>
      <c r="B177" s="232"/>
      <c r="C177" s="233"/>
      <c r="D177" s="234" t="s">
        <v>165</v>
      </c>
      <c r="E177" s="235" t="s">
        <v>1</v>
      </c>
      <c r="F177" s="236" t="s">
        <v>192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165</v>
      </c>
      <c r="AU177" s="242" t="s">
        <v>83</v>
      </c>
      <c r="AV177" s="13" t="s">
        <v>83</v>
      </c>
      <c r="AW177" s="13" t="s">
        <v>31</v>
      </c>
      <c r="AX177" s="13" t="s">
        <v>75</v>
      </c>
      <c r="AY177" s="242" t="s">
        <v>161</v>
      </c>
    </row>
    <row r="178" s="13" customFormat="1">
      <c r="A178" s="13"/>
      <c r="B178" s="232"/>
      <c r="C178" s="233"/>
      <c r="D178" s="234" t="s">
        <v>165</v>
      </c>
      <c r="E178" s="235" t="s">
        <v>1</v>
      </c>
      <c r="F178" s="236" t="s">
        <v>193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165</v>
      </c>
      <c r="AU178" s="242" t="s">
        <v>83</v>
      </c>
      <c r="AV178" s="13" t="s">
        <v>83</v>
      </c>
      <c r="AW178" s="13" t="s">
        <v>31</v>
      </c>
      <c r="AX178" s="13" t="s">
        <v>75</v>
      </c>
      <c r="AY178" s="242" t="s">
        <v>161</v>
      </c>
    </row>
    <row r="179" s="13" customFormat="1">
      <c r="A179" s="13"/>
      <c r="B179" s="232"/>
      <c r="C179" s="233"/>
      <c r="D179" s="234" t="s">
        <v>165</v>
      </c>
      <c r="E179" s="235" t="s">
        <v>1</v>
      </c>
      <c r="F179" s="236" t="s">
        <v>194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165</v>
      </c>
      <c r="AU179" s="242" t="s">
        <v>83</v>
      </c>
      <c r="AV179" s="13" t="s">
        <v>83</v>
      </c>
      <c r="AW179" s="13" t="s">
        <v>31</v>
      </c>
      <c r="AX179" s="13" t="s">
        <v>75</v>
      </c>
      <c r="AY179" s="242" t="s">
        <v>161</v>
      </c>
    </row>
    <row r="180" s="13" customFormat="1">
      <c r="A180" s="13"/>
      <c r="B180" s="232"/>
      <c r="C180" s="233"/>
      <c r="D180" s="234" t="s">
        <v>165</v>
      </c>
      <c r="E180" s="235" t="s">
        <v>1</v>
      </c>
      <c r="F180" s="236" t="s">
        <v>195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165</v>
      </c>
      <c r="AU180" s="242" t="s">
        <v>83</v>
      </c>
      <c r="AV180" s="13" t="s">
        <v>83</v>
      </c>
      <c r="AW180" s="13" t="s">
        <v>31</v>
      </c>
      <c r="AX180" s="13" t="s">
        <v>75</v>
      </c>
      <c r="AY180" s="242" t="s">
        <v>161</v>
      </c>
    </row>
    <row r="181" s="13" customFormat="1">
      <c r="A181" s="13"/>
      <c r="B181" s="232"/>
      <c r="C181" s="233"/>
      <c r="D181" s="234" t="s">
        <v>165</v>
      </c>
      <c r="E181" s="235" t="s">
        <v>1</v>
      </c>
      <c r="F181" s="236" t="s">
        <v>196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165</v>
      </c>
      <c r="AU181" s="242" t="s">
        <v>83</v>
      </c>
      <c r="AV181" s="13" t="s">
        <v>83</v>
      </c>
      <c r="AW181" s="13" t="s">
        <v>31</v>
      </c>
      <c r="AX181" s="13" t="s">
        <v>75</v>
      </c>
      <c r="AY181" s="242" t="s">
        <v>161</v>
      </c>
    </row>
    <row r="182" s="13" customFormat="1">
      <c r="A182" s="13"/>
      <c r="B182" s="232"/>
      <c r="C182" s="233"/>
      <c r="D182" s="234" t="s">
        <v>165</v>
      </c>
      <c r="E182" s="235" t="s">
        <v>1</v>
      </c>
      <c r="F182" s="236" t="s">
        <v>197</v>
      </c>
      <c r="G182" s="233"/>
      <c r="H182" s="235" t="s">
        <v>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165</v>
      </c>
      <c r="AU182" s="242" t="s">
        <v>83</v>
      </c>
      <c r="AV182" s="13" t="s">
        <v>83</v>
      </c>
      <c r="AW182" s="13" t="s">
        <v>31</v>
      </c>
      <c r="AX182" s="13" t="s">
        <v>75</v>
      </c>
      <c r="AY182" s="242" t="s">
        <v>161</v>
      </c>
    </row>
    <row r="183" s="13" customFormat="1">
      <c r="A183" s="13"/>
      <c r="B183" s="232"/>
      <c r="C183" s="233"/>
      <c r="D183" s="234" t="s">
        <v>165</v>
      </c>
      <c r="E183" s="235" t="s">
        <v>1</v>
      </c>
      <c r="F183" s="236" t="s">
        <v>198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165</v>
      </c>
      <c r="AU183" s="242" t="s">
        <v>83</v>
      </c>
      <c r="AV183" s="13" t="s">
        <v>83</v>
      </c>
      <c r="AW183" s="13" t="s">
        <v>31</v>
      </c>
      <c r="AX183" s="13" t="s">
        <v>75</v>
      </c>
      <c r="AY183" s="242" t="s">
        <v>161</v>
      </c>
    </row>
    <row r="184" s="13" customFormat="1">
      <c r="A184" s="13"/>
      <c r="B184" s="232"/>
      <c r="C184" s="233"/>
      <c r="D184" s="234" t="s">
        <v>165</v>
      </c>
      <c r="E184" s="235" t="s">
        <v>1</v>
      </c>
      <c r="F184" s="236" t="s">
        <v>199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165</v>
      </c>
      <c r="AU184" s="242" t="s">
        <v>83</v>
      </c>
      <c r="AV184" s="13" t="s">
        <v>83</v>
      </c>
      <c r="AW184" s="13" t="s">
        <v>31</v>
      </c>
      <c r="AX184" s="13" t="s">
        <v>75</v>
      </c>
      <c r="AY184" s="242" t="s">
        <v>161</v>
      </c>
    </row>
    <row r="185" s="13" customFormat="1">
      <c r="A185" s="13"/>
      <c r="B185" s="232"/>
      <c r="C185" s="233"/>
      <c r="D185" s="234" t="s">
        <v>165</v>
      </c>
      <c r="E185" s="235" t="s">
        <v>1</v>
      </c>
      <c r="F185" s="236" t="s">
        <v>200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165</v>
      </c>
      <c r="AU185" s="242" t="s">
        <v>83</v>
      </c>
      <c r="AV185" s="13" t="s">
        <v>83</v>
      </c>
      <c r="AW185" s="13" t="s">
        <v>31</v>
      </c>
      <c r="AX185" s="13" t="s">
        <v>75</v>
      </c>
      <c r="AY185" s="242" t="s">
        <v>161</v>
      </c>
    </row>
    <row r="186" s="13" customFormat="1">
      <c r="A186" s="13"/>
      <c r="B186" s="232"/>
      <c r="C186" s="233"/>
      <c r="D186" s="234" t="s">
        <v>165</v>
      </c>
      <c r="E186" s="235" t="s">
        <v>1</v>
      </c>
      <c r="F186" s="236" t="s">
        <v>201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165</v>
      </c>
      <c r="AU186" s="242" t="s">
        <v>83</v>
      </c>
      <c r="AV186" s="13" t="s">
        <v>83</v>
      </c>
      <c r="AW186" s="13" t="s">
        <v>31</v>
      </c>
      <c r="AX186" s="13" t="s">
        <v>75</v>
      </c>
      <c r="AY186" s="242" t="s">
        <v>161</v>
      </c>
    </row>
    <row r="187" s="13" customFormat="1">
      <c r="A187" s="13"/>
      <c r="B187" s="232"/>
      <c r="C187" s="233"/>
      <c r="D187" s="234" t="s">
        <v>165</v>
      </c>
      <c r="E187" s="235" t="s">
        <v>1</v>
      </c>
      <c r="F187" s="236" t="s">
        <v>202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165</v>
      </c>
      <c r="AU187" s="242" t="s">
        <v>83</v>
      </c>
      <c r="AV187" s="13" t="s">
        <v>83</v>
      </c>
      <c r="AW187" s="13" t="s">
        <v>31</v>
      </c>
      <c r="AX187" s="13" t="s">
        <v>75</v>
      </c>
      <c r="AY187" s="242" t="s">
        <v>161</v>
      </c>
    </row>
    <row r="188" s="13" customFormat="1">
      <c r="A188" s="13"/>
      <c r="B188" s="232"/>
      <c r="C188" s="233"/>
      <c r="D188" s="234" t="s">
        <v>165</v>
      </c>
      <c r="E188" s="235" t="s">
        <v>1</v>
      </c>
      <c r="F188" s="236" t="s">
        <v>203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165</v>
      </c>
      <c r="AU188" s="242" t="s">
        <v>83</v>
      </c>
      <c r="AV188" s="13" t="s">
        <v>83</v>
      </c>
      <c r="AW188" s="13" t="s">
        <v>31</v>
      </c>
      <c r="AX188" s="13" t="s">
        <v>75</v>
      </c>
      <c r="AY188" s="242" t="s">
        <v>161</v>
      </c>
    </row>
    <row r="189" s="13" customFormat="1">
      <c r="A189" s="13"/>
      <c r="B189" s="232"/>
      <c r="C189" s="233"/>
      <c r="D189" s="234" t="s">
        <v>165</v>
      </c>
      <c r="E189" s="235" t="s">
        <v>1</v>
      </c>
      <c r="F189" s="236" t="s">
        <v>204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165</v>
      </c>
      <c r="AU189" s="242" t="s">
        <v>83</v>
      </c>
      <c r="AV189" s="13" t="s">
        <v>83</v>
      </c>
      <c r="AW189" s="13" t="s">
        <v>31</v>
      </c>
      <c r="AX189" s="13" t="s">
        <v>75</v>
      </c>
      <c r="AY189" s="242" t="s">
        <v>161</v>
      </c>
    </row>
    <row r="190" s="13" customFormat="1">
      <c r="A190" s="13"/>
      <c r="B190" s="232"/>
      <c r="C190" s="233"/>
      <c r="D190" s="234" t="s">
        <v>165</v>
      </c>
      <c r="E190" s="235" t="s">
        <v>1</v>
      </c>
      <c r="F190" s="236" t="s">
        <v>205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165</v>
      </c>
      <c r="AU190" s="242" t="s">
        <v>83</v>
      </c>
      <c r="AV190" s="13" t="s">
        <v>83</v>
      </c>
      <c r="AW190" s="13" t="s">
        <v>31</v>
      </c>
      <c r="AX190" s="13" t="s">
        <v>75</v>
      </c>
      <c r="AY190" s="242" t="s">
        <v>161</v>
      </c>
    </row>
    <row r="191" s="14" customFormat="1">
      <c r="A191" s="14"/>
      <c r="B191" s="243"/>
      <c r="C191" s="244"/>
      <c r="D191" s="234" t="s">
        <v>165</v>
      </c>
      <c r="E191" s="245" t="s">
        <v>1</v>
      </c>
      <c r="F191" s="246" t="s">
        <v>206</v>
      </c>
      <c r="G191" s="244"/>
      <c r="H191" s="247">
        <v>0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165</v>
      </c>
      <c r="AU191" s="253" t="s">
        <v>83</v>
      </c>
      <c r="AV191" s="14" t="s">
        <v>164</v>
      </c>
      <c r="AW191" s="14" t="s">
        <v>31</v>
      </c>
      <c r="AX191" s="14" t="s">
        <v>83</v>
      </c>
      <c r="AY191" s="253" t="s">
        <v>161</v>
      </c>
    </row>
    <row r="192" s="12" customFormat="1" ht="25.92" customHeight="1">
      <c r="A192" s="12"/>
      <c r="B192" s="204"/>
      <c r="C192" s="205"/>
      <c r="D192" s="206" t="s">
        <v>74</v>
      </c>
      <c r="E192" s="207" t="s">
        <v>83</v>
      </c>
      <c r="F192" s="207" t="s">
        <v>207</v>
      </c>
      <c r="G192" s="205"/>
      <c r="H192" s="205"/>
      <c r="I192" s="208"/>
      <c r="J192" s="209">
        <f>BK192</f>
        <v>0</v>
      </c>
      <c r="K192" s="205"/>
      <c r="L192" s="210"/>
      <c r="M192" s="211"/>
      <c r="N192" s="212"/>
      <c r="O192" s="212"/>
      <c r="P192" s="213">
        <f>SUM(P193:P234)</f>
        <v>0</v>
      </c>
      <c r="Q192" s="212"/>
      <c r="R192" s="213">
        <f>SUM(R193:R234)</f>
        <v>0</v>
      </c>
      <c r="S192" s="212"/>
      <c r="T192" s="214">
        <f>SUM(T193:T234)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5" t="s">
        <v>83</v>
      </c>
      <c r="AT192" s="216" t="s">
        <v>74</v>
      </c>
      <c r="AU192" s="216" t="s">
        <v>75</v>
      </c>
      <c r="AY192" s="215" t="s">
        <v>161</v>
      </c>
      <c r="BK192" s="217">
        <f>SUM(BK193:BK234)</f>
        <v>0</v>
      </c>
    </row>
    <row r="193" s="2" customFormat="1" ht="33" customHeight="1">
      <c r="A193" s="39"/>
      <c r="B193" s="40"/>
      <c r="C193" s="218" t="s">
        <v>85</v>
      </c>
      <c r="D193" s="218" t="s">
        <v>162</v>
      </c>
      <c r="E193" s="219" t="s">
        <v>208</v>
      </c>
      <c r="F193" s="220" t="s">
        <v>209</v>
      </c>
      <c r="G193" s="221" t="s">
        <v>210</v>
      </c>
      <c r="H193" s="222">
        <v>113.872</v>
      </c>
      <c r="I193" s="223"/>
      <c r="J193" s="224">
        <f>ROUND(I193*H193,2)</f>
        <v>0</v>
      </c>
      <c r="K193" s="225"/>
      <c r="L193" s="45"/>
      <c r="M193" s="226" t="s">
        <v>1</v>
      </c>
      <c r="N193" s="227" t="s">
        <v>40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164</v>
      </c>
      <c r="AT193" s="230" t="s">
        <v>162</v>
      </c>
      <c r="AU193" s="230" t="s">
        <v>83</v>
      </c>
      <c r="AY193" s="18" t="s">
        <v>161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83</v>
      </c>
      <c r="BK193" s="231">
        <f>ROUND(I193*H193,2)</f>
        <v>0</v>
      </c>
      <c r="BL193" s="18" t="s">
        <v>164</v>
      </c>
      <c r="BM193" s="230" t="s">
        <v>164</v>
      </c>
    </row>
    <row r="194" s="13" customFormat="1">
      <c r="A194" s="13"/>
      <c r="B194" s="232"/>
      <c r="C194" s="233"/>
      <c r="D194" s="234" t="s">
        <v>165</v>
      </c>
      <c r="E194" s="235" t="s">
        <v>1</v>
      </c>
      <c r="F194" s="236" t="s">
        <v>211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165</v>
      </c>
      <c r="AU194" s="242" t="s">
        <v>83</v>
      </c>
      <c r="AV194" s="13" t="s">
        <v>83</v>
      </c>
      <c r="AW194" s="13" t="s">
        <v>31</v>
      </c>
      <c r="AX194" s="13" t="s">
        <v>75</v>
      </c>
      <c r="AY194" s="242" t="s">
        <v>161</v>
      </c>
    </row>
    <row r="195" s="13" customFormat="1">
      <c r="A195" s="13"/>
      <c r="B195" s="232"/>
      <c r="C195" s="233"/>
      <c r="D195" s="234" t="s">
        <v>165</v>
      </c>
      <c r="E195" s="235" t="s">
        <v>1</v>
      </c>
      <c r="F195" s="236" t="s">
        <v>212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165</v>
      </c>
      <c r="AU195" s="242" t="s">
        <v>83</v>
      </c>
      <c r="AV195" s="13" t="s">
        <v>83</v>
      </c>
      <c r="AW195" s="13" t="s">
        <v>31</v>
      </c>
      <c r="AX195" s="13" t="s">
        <v>75</v>
      </c>
      <c r="AY195" s="242" t="s">
        <v>161</v>
      </c>
    </row>
    <row r="196" s="13" customFormat="1">
      <c r="A196" s="13"/>
      <c r="B196" s="232"/>
      <c r="C196" s="233"/>
      <c r="D196" s="234" t="s">
        <v>165</v>
      </c>
      <c r="E196" s="235" t="s">
        <v>1</v>
      </c>
      <c r="F196" s="236" t="s">
        <v>213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165</v>
      </c>
      <c r="AU196" s="242" t="s">
        <v>83</v>
      </c>
      <c r="AV196" s="13" t="s">
        <v>83</v>
      </c>
      <c r="AW196" s="13" t="s">
        <v>31</v>
      </c>
      <c r="AX196" s="13" t="s">
        <v>75</v>
      </c>
      <c r="AY196" s="242" t="s">
        <v>161</v>
      </c>
    </row>
    <row r="197" s="15" customFormat="1">
      <c r="A197" s="15"/>
      <c r="B197" s="254"/>
      <c r="C197" s="255"/>
      <c r="D197" s="234" t="s">
        <v>165</v>
      </c>
      <c r="E197" s="256" t="s">
        <v>1</v>
      </c>
      <c r="F197" s="257" t="s">
        <v>214</v>
      </c>
      <c r="G197" s="255"/>
      <c r="H197" s="258">
        <v>99.480000000000004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165</v>
      </c>
      <c r="AU197" s="264" t="s">
        <v>83</v>
      </c>
      <c r="AV197" s="15" t="s">
        <v>85</v>
      </c>
      <c r="AW197" s="15" t="s">
        <v>31</v>
      </c>
      <c r="AX197" s="15" t="s">
        <v>75</v>
      </c>
      <c r="AY197" s="264" t="s">
        <v>161</v>
      </c>
    </row>
    <row r="198" s="16" customFormat="1">
      <c r="A198" s="16"/>
      <c r="B198" s="265"/>
      <c r="C198" s="266"/>
      <c r="D198" s="234" t="s">
        <v>165</v>
      </c>
      <c r="E198" s="267" t="s">
        <v>1</v>
      </c>
      <c r="F198" s="268" t="s">
        <v>215</v>
      </c>
      <c r="G198" s="266"/>
      <c r="H198" s="269">
        <v>99.480000000000004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5" t="s">
        <v>165</v>
      </c>
      <c r="AU198" s="275" t="s">
        <v>83</v>
      </c>
      <c r="AV198" s="16" t="s">
        <v>216</v>
      </c>
      <c r="AW198" s="16" t="s">
        <v>31</v>
      </c>
      <c r="AX198" s="16" t="s">
        <v>75</v>
      </c>
      <c r="AY198" s="275" t="s">
        <v>161</v>
      </c>
    </row>
    <row r="199" s="13" customFormat="1">
      <c r="A199" s="13"/>
      <c r="B199" s="232"/>
      <c r="C199" s="233"/>
      <c r="D199" s="234" t="s">
        <v>165</v>
      </c>
      <c r="E199" s="235" t="s">
        <v>1</v>
      </c>
      <c r="F199" s="236" t="s">
        <v>217</v>
      </c>
      <c r="G199" s="233"/>
      <c r="H199" s="235" t="s">
        <v>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165</v>
      </c>
      <c r="AU199" s="242" t="s">
        <v>83</v>
      </c>
      <c r="AV199" s="13" t="s">
        <v>83</v>
      </c>
      <c r="AW199" s="13" t="s">
        <v>31</v>
      </c>
      <c r="AX199" s="13" t="s">
        <v>75</v>
      </c>
      <c r="AY199" s="242" t="s">
        <v>161</v>
      </c>
    </row>
    <row r="200" s="15" customFormat="1">
      <c r="A200" s="15"/>
      <c r="B200" s="254"/>
      <c r="C200" s="255"/>
      <c r="D200" s="234" t="s">
        <v>165</v>
      </c>
      <c r="E200" s="256" t="s">
        <v>1</v>
      </c>
      <c r="F200" s="257" t="s">
        <v>218</v>
      </c>
      <c r="G200" s="255"/>
      <c r="H200" s="258">
        <v>9.1999999999999993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165</v>
      </c>
      <c r="AU200" s="264" t="s">
        <v>83</v>
      </c>
      <c r="AV200" s="15" t="s">
        <v>85</v>
      </c>
      <c r="AW200" s="15" t="s">
        <v>31</v>
      </c>
      <c r="AX200" s="15" t="s">
        <v>75</v>
      </c>
      <c r="AY200" s="264" t="s">
        <v>161</v>
      </c>
    </row>
    <row r="201" s="16" customFormat="1">
      <c r="A201" s="16"/>
      <c r="B201" s="265"/>
      <c r="C201" s="266"/>
      <c r="D201" s="234" t="s">
        <v>165</v>
      </c>
      <c r="E201" s="267" t="s">
        <v>1</v>
      </c>
      <c r="F201" s="268" t="s">
        <v>215</v>
      </c>
      <c r="G201" s="266"/>
      <c r="H201" s="269">
        <v>9.1999999999999993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5" t="s">
        <v>165</v>
      </c>
      <c r="AU201" s="275" t="s">
        <v>83</v>
      </c>
      <c r="AV201" s="16" t="s">
        <v>216</v>
      </c>
      <c r="AW201" s="16" t="s">
        <v>31</v>
      </c>
      <c r="AX201" s="16" t="s">
        <v>75</v>
      </c>
      <c r="AY201" s="275" t="s">
        <v>161</v>
      </c>
    </row>
    <row r="202" s="13" customFormat="1">
      <c r="A202" s="13"/>
      <c r="B202" s="232"/>
      <c r="C202" s="233"/>
      <c r="D202" s="234" t="s">
        <v>165</v>
      </c>
      <c r="E202" s="235" t="s">
        <v>1</v>
      </c>
      <c r="F202" s="236" t="s">
        <v>219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165</v>
      </c>
      <c r="AU202" s="242" t="s">
        <v>83</v>
      </c>
      <c r="AV202" s="13" t="s">
        <v>83</v>
      </c>
      <c r="AW202" s="13" t="s">
        <v>31</v>
      </c>
      <c r="AX202" s="13" t="s">
        <v>75</v>
      </c>
      <c r="AY202" s="242" t="s">
        <v>161</v>
      </c>
    </row>
    <row r="203" s="15" customFormat="1">
      <c r="A203" s="15"/>
      <c r="B203" s="254"/>
      <c r="C203" s="255"/>
      <c r="D203" s="234" t="s">
        <v>165</v>
      </c>
      <c r="E203" s="256" t="s">
        <v>1</v>
      </c>
      <c r="F203" s="257" t="s">
        <v>220</v>
      </c>
      <c r="G203" s="255"/>
      <c r="H203" s="258">
        <v>3.3900000000000001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165</v>
      </c>
      <c r="AU203" s="264" t="s">
        <v>83</v>
      </c>
      <c r="AV203" s="15" t="s">
        <v>85</v>
      </c>
      <c r="AW203" s="15" t="s">
        <v>31</v>
      </c>
      <c r="AX203" s="15" t="s">
        <v>75</v>
      </c>
      <c r="AY203" s="264" t="s">
        <v>161</v>
      </c>
    </row>
    <row r="204" s="16" customFormat="1">
      <c r="A204" s="16"/>
      <c r="B204" s="265"/>
      <c r="C204" s="266"/>
      <c r="D204" s="234" t="s">
        <v>165</v>
      </c>
      <c r="E204" s="267" t="s">
        <v>1</v>
      </c>
      <c r="F204" s="268" t="s">
        <v>215</v>
      </c>
      <c r="G204" s="266"/>
      <c r="H204" s="269">
        <v>3.3900000000000001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5" t="s">
        <v>165</v>
      </c>
      <c r="AU204" s="275" t="s">
        <v>83</v>
      </c>
      <c r="AV204" s="16" t="s">
        <v>216</v>
      </c>
      <c r="AW204" s="16" t="s">
        <v>31</v>
      </c>
      <c r="AX204" s="16" t="s">
        <v>75</v>
      </c>
      <c r="AY204" s="275" t="s">
        <v>161</v>
      </c>
    </row>
    <row r="205" s="13" customFormat="1">
      <c r="A205" s="13"/>
      <c r="B205" s="232"/>
      <c r="C205" s="233"/>
      <c r="D205" s="234" t="s">
        <v>165</v>
      </c>
      <c r="E205" s="235" t="s">
        <v>1</v>
      </c>
      <c r="F205" s="236" t="s">
        <v>221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165</v>
      </c>
      <c r="AU205" s="242" t="s">
        <v>83</v>
      </c>
      <c r="AV205" s="13" t="s">
        <v>83</v>
      </c>
      <c r="AW205" s="13" t="s">
        <v>31</v>
      </c>
      <c r="AX205" s="13" t="s">
        <v>75</v>
      </c>
      <c r="AY205" s="242" t="s">
        <v>161</v>
      </c>
    </row>
    <row r="206" s="15" customFormat="1">
      <c r="A206" s="15"/>
      <c r="B206" s="254"/>
      <c r="C206" s="255"/>
      <c r="D206" s="234" t="s">
        <v>165</v>
      </c>
      <c r="E206" s="256" t="s">
        <v>1</v>
      </c>
      <c r="F206" s="257" t="s">
        <v>222</v>
      </c>
      <c r="G206" s="255"/>
      <c r="H206" s="258">
        <v>1.599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165</v>
      </c>
      <c r="AU206" s="264" t="s">
        <v>83</v>
      </c>
      <c r="AV206" s="15" t="s">
        <v>85</v>
      </c>
      <c r="AW206" s="15" t="s">
        <v>31</v>
      </c>
      <c r="AX206" s="15" t="s">
        <v>75</v>
      </c>
      <c r="AY206" s="264" t="s">
        <v>161</v>
      </c>
    </row>
    <row r="207" s="15" customFormat="1">
      <c r="A207" s="15"/>
      <c r="B207" s="254"/>
      <c r="C207" s="255"/>
      <c r="D207" s="234" t="s">
        <v>165</v>
      </c>
      <c r="E207" s="256" t="s">
        <v>1</v>
      </c>
      <c r="F207" s="257" t="s">
        <v>223</v>
      </c>
      <c r="G207" s="255"/>
      <c r="H207" s="258">
        <v>0.20300000000000001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165</v>
      </c>
      <c r="AU207" s="264" t="s">
        <v>83</v>
      </c>
      <c r="AV207" s="15" t="s">
        <v>85</v>
      </c>
      <c r="AW207" s="15" t="s">
        <v>31</v>
      </c>
      <c r="AX207" s="15" t="s">
        <v>75</v>
      </c>
      <c r="AY207" s="264" t="s">
        <v>161</v>
      </c>
    </row>
    <row r="208" s="16" customFormat="1">
      <c r="A208" s="16"/>
      <c r="B208" s="265"/>
      <c r="C208" s="266"/>
      <c r="D208" s="234" t="s">
        <v>165</v>
      </c>
      <c r="E208" s="267" t="s">
        <v>1</v>
      </c>
      <c r="F208" s="268" t="s">
        <v>215</v>
      </c>
      <c r="G208" s="266"/>
      <c r="H208" s="269">
        <v>1.8020000000000001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75" t="s">
        <v>165</v>
      </c>
      <c r="AU208" s="275" t="s">
        <v>83</v>
      </c>
      <c r="AV208" s="16" t="s">
        <v>216</v>
      </c>
      <c r="AW208" s="16" t="s">
        <v>31</v>
      </c>
      <c r="AX208" s="16" t="s">
        <v>75</v>
      </c>
      <c r="AY208" s="275" t="s">
        <v>161</v>
      </c>
    </row>
    <row r="209" s="14" customFormat="1">
      <c r="A209" s="14"/>
      <c r="B209" s="243"/>
      <c r="C209" s="244"/>
      <c r="D209" s="234" t="s">
        <v>165</v>
      </c>
      <c r="E209" s="245" t="s">
        <v>1</v>
      </c>
      <c r="F209" s="246" t="s">
        <v>206</v>
      </c>
      <c r="G209" s="244"/>
      <c r="H209" s="247">
        <v>113.872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165</v>
      </c>
      <c r="AU209" s="253" t="s">
        <v>83</v>
      </c>
      <c r="AV209" s="14" t="s">
        <v>164</v>
      </c>
      <c r="AW209" s="14" t="s">
        <v>31</v>
      </c>
      <c r="AX209" s="14" t="s">
        <v>83</v>
      </c>
      <c r="AY209" s="253" t="s">
        <v>161</v>
      </c>
    </row>
    <row r="210" s="2" customFormat="1" ht="24.15" customHeight="1">
      <c r="A210" s="39"/>
      <c r="B210" s="40"/>
      <c r="C210" s="218" t="s">
        <v>216</v>
      </c>
      <c r="D210" s="218" t="s">
        <v>162</v>
      </c>
      <c r="E210" s="219" t="s">
        <v>224</v>
      </c>
      <c r="F210" s="220" t="s">
        <v>225</v>
      </c>
      <c r="G210" s="221" t="s">
        <v>210</v>
      </c>
      <c r="H210" s="222">
        <v>37.784999999999997</v>
      </c>
      <c r="I210" s="223"/>
      <c r="J210" s="224">
        <f>ROUND(I210*H210,2)</f>
        <v>0</v>
      </c>
      <c r="K210" s="225"/>
      <c r="L210" s="45"/>
      <c r="M210" s="226" t="s">
        <v>1</v>
      </c>
      <c r="N210" s="227" t="s">
        <v>40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164</v>
      </c>
      <c r="AT210" s="230" t="s">
        <v>162</v>
      </c>
      <c r="AU210" s="230" t="s">
        <v>83</v>
      </c>
      <c r="AY210" s="18" t="s">
        <v>161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83</v>
      </c>
      <c r="BK210" s="231">
        <f>ROUND(I210*H210,2)</f>
        <v>0</v>
      </c>
      <c r="BL210" s="18" t="s">
        <v>164</v>
      </c>
      <c r="BM210" s="230" t="s">
        <v>226</v>
      </c>
    </row>
    <row r="211" s="13" customFormat="1">
      <c r="A211" s="13"/>
      <c r="B211" s="232"/>
      <c r="C211" s="233"/>
      <c r="D211" s="234" t="s">
        <v>165</v>
      </c>
      <c r="E211" s="235" t="s">
        <v>1</v>
      </c>
      <c r="F211" s="236" t="s">
        <v>227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165</v>
      </c>
      <c r="AU211" s="242" t="s">
        <v>83</v>
      </c>
      <c r="AV211" s="13" t="s">
        <v>83</v>
      </c>
      <c r="AW211" s="13" t="s">
        <v>31</v>
      </c>
      <c r="AX211" s="13" t="s">
        <v>75</v>
      </c>
      <c r="AY211" s="242" t="s">
        <v>161</v>
      </c>
    </row>
    <row r="212" s="15" customFormat="1">
      <c r="A212" s="15"/>
      <c r="B212" s="254"/>
      <c r="C212" s="255"/>
      <c r="D212" s="234" t="s">
        <v>165</v>
      </c>
      <c r="E212" s="256" t="s">
        <v>1</v>
      </c>
      <c r="F212" s="257" t="s">
        <v>228</v>
      </c>
      <c r="G212" s="255"/>
      <c r="H212" s="258">
        <v>6.5999999999999996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165</v>
      </c>
      <c r="AU212" s="264" t="s">
        <v>83</v>
      </c>
      <c r="AV212" s="15" t="s">
        <v>85</v>
      </c>
      <c r="AW212" s="15" t="s">
        <v>31</v>
      </c>
      <c r="AX212" s="15" t="s">
        <v>75</v>
      </c>
      <c r="AY212" s="264" t="s">
        <v>161</v>
      </c>
    </row>
    <row r="213" s="15" customFormat="1">
      <c r="A213" s="15"/>
      <c r="B213" s="254"/>
      <c r="C213" s="255"/>
      <c r="D213" s="234" t="s">
        <v>165</v>
      </c>
      <c r="E213" s="256" t="s">
        <v>1</v>
      </c>
      <c r="F213" s="257" t="s">
        <v>229</v>
      </c>
      <c r="G213" s="255"/>
      <c r="H213" s="258">
        <v>3.1349999999999998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165</v>
      </c>
      <c r="AU213" s="264" t="s">
        <v>83</v>
      </c>
      <c r="AV213" s="15" t="s">
        <v>85</v>
      </c>
      <c r="AW213" s="15" t="s">
        <v>31</v>
      </c>
      <c r="AX213" s="15" t="s">
        <v>75</v>
      </c>
      <c r="AY213" s="264" t="s">
        <v>161</v>
      </c>
    </row>
    <row r="214" s="16" customFormat="1">
      <c r="A214" s="16"/>
      <c r="B214" s="265"/>
      <c r="C214" s="266"/>
      <c r="D214" s="234" t="s">
        <v>165</v>
      </c>
      <c r="E214" s="267" t="s">
        <v>1</v>
      </c>
      <c r="F214" s="268" t="s">
        <v>215</v>
      </c>
      <c r="G214" s="266"/>
      <c r="H214" s="269">
        <v>9.7349999999999994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5" t="s">
        <v>165</v>
      </c>
      <c r="AU214" s="275" t="s">
        <v>83</v>
      </c>
      <c r="AV214" s="16" t="s">
        <v>216</v>
      </c>
      <c r="AW214" s="16" t="s">
        <v>31</v>
      </c>
      <c r="AX214" s="16" t="s">
        <v>75</v>
      </c>
      <c r="AY214" s="275" t="s">
        <v>161</v>
      </c>
    </row>
    <row r="215" s="13" customFormat="1">
      <c r="A215" s="13"/>
      <c r="B215" s="232"/>
      <c r="C215" s="233"/>
      <c r="D215" s="234" t="s">
        <v>165</v>
      </c>
      <c r="E215" s="235" t="s">
        <v>1</v>
      </c>
      <c r="F215" s="236" t="s">
        <v>230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165</v>
      </c>
      <c r="AU215" s="242" t="s">
        <v>83</v>
      </c>
      <c r="AV215" s="13" t="s">
        <v>83</v>
      </c>
      <c r="AW215" s="13" t="s">
        <v>31</v>
      </c>
      <c r="AX215" s="13" t="s">
        <v>75</v>
      </c>
      <c r="AY215" s="242" t="s">
        <v>161</v>
      </c>
    </row>
    <row r="216" s="15" customFormat="1">
      <c r="A216" s="15"/>
      <c r="B216" s="254"/>
      <c r="C216" s="255"/>
      <c r="D216" s="234" t="s">
        <v>165</v>
      </c>
      <c r="E216" s="256" t="s">
        <v>1</v>
      </c>
      <c r="F216" s="257" t="s">
        <v>231</v>
      </c>
      <c r="G216" s="255"/>
      <c r="H216" s="258">
        <v>5.5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165</v>
      </c>
      <c r="AU216" s="264" t="s">
        <v>83</v>
      </c>
      <c r="AV216" s="15" t="s">
        <v>85</v>
      </c>
      <c r="AW216" s="15" t="s">
        <v>31</v>
      </c>
      <c r="AX216" s="15" t="s">
        <v>75</v>
      </c>
      <c r="AY216" s="264" t="s">
        <v>161</v>
      </c>
    </row>
    <row r="217" s="15" customFormat="1">
      <c r="A217" s="15"/>
      <c r="B217" s="254"/>
      <c r="C217" s="255"/>
      <c r="D217" s="234" t="s">
        <v>165</v>
      </c>
      <c r="E217" s="256" t="s">
        <v>1</v>
      </c>
      <c r="F217" s="257" t="s">
        <v>232</v>
      </c>
      <c r="G217" s="255"/>
      <c r="H217" s="258">
        <v>5.7750000000000004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165</v>
      </c>
      <c r="AU217" s="264" t="s">
        <v>83</v>
      </c>
      <c r="AV217" s="15" t="s">
        <v>85</v>
      </c>
      <c r="AW217" s="15" t="s">
        <v>31</v>
      </c>
      <c r="AX217" s="15" t="s">
        <v>75</v>
      </c>
      <c r="AY217" s="264" t="s">
        <v>161</v>
      </c>
    </row>
    <row r="218" s="15" customFormat="1">
      <c r="A218" s="15"/>
      <c r="B218" s="254"/>
      <c r="C218" s="255"/>
      <c r="D218" s="234" t="s">
        <v>165</v>
      </c>
      <c r="E218" s="256" t="s">
        <v>1</v>
      </c>
      <c r="F218" s="257" t="s">
        <v>233</v>
      </c>
      <c r="G218" s="255"/>
      <c r="H218" s="258">
        <v>14.4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165</v>
      </c>
      <c r="AU218" s="264" t="s">
        <v>83</v>
      </c>
      <c r="AV218" s="15" t="s">
        <v>85</v>
      </c>
      <c r="AW218" s="15" t="s">
        <v>31</v>
      </c>
      <c r="AX218" s="15" t="s">
        <v>75</v>
      </c>
      <c r="AY218" s="264" t="s">
        <v>161</v>
      </c>
    </row>
    <row r="219" s="15" customFormat="1">
      <c r="A219" s="15"/>
      <c r="B219" s="254"/>
      <c r="C219" s="255"/>
      <c r="D219" s="234" t="s">
        <v>165</v>
      </c>
      <c r="E219" s="256" t="s">
        <v>1</v>
      </c>
      <c r="F219" s="257" t="s">
        <v>234</v>
      </c>
      <c r="G219" s="255"/>
      <c r="H219" s="258">
        <v>2.375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165</v>
      </c>
      <c r="AU219" s="264" t="s">
        <v>83</v>
      </c>
      <c r="AV219" s="15" t="s">
        <v>85</v>
      </c>
      <c r="AW219" s="15" t="s">
        <v>31</v>
      </c>
      <c r="AX219" s="15" t="s">
        <v>75</v>
      </c>
      <c r="AY219" s="264" t="s">
        <v>161</v>
      </c>
    </row>
    <row r="220" s="16" customFormat="1">
      <c r="A220" s="16"/>
      <c r="B220" s="265"/>
      <c r="C220" s="266"/>
      <c r="D220" s="234" t="s">
        <v>165</v>
      </c>
      <c r="E220" s="267" t="s">
        <v>1</v>
      </c>
      <c r="F220" s="268" t="s">
        <v>215</v>
      </c>
      <c r="G220" s="266"/>
      <c r="H220" s="269">
        <v>28.050000000000001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5" t="s">
        <v>165</v>
      </c>
      <c r="AU220" s="275" t="s">
        <v>83</v>
      </c>
      <c r="AV220" s="16" t="s">
        <v>216</v>
      </c>
      <c r="AW220" s="16" t="s">
        <v>31</v>
      </c>
      <c r="AX220" s="16" t="s">
        <v>75</v>
      </c>
      <c r="AY220" s="275" t="s">
        <v>161</v>
      </c>
    </row>
    <row r="221" s="14" customFormat="1">
      <c r="A221" s="14"/>
      <c r="B221" s="243"/>
      <c r="C221" s="244"/>
      <c r="D221" s="234" t="s">
        <v>165</v>
      </c>
      <c r="E221" s="245" t="s">
        <v>1</v>
      </c>
      <c r="F221" s="246" t="s">
        <v>206</v>
      </c>
      <c r="G221" s="244"/>
      <c r="H221" s="247">
        <v>37.784999999999997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165</v>
      </c>
      <c r="AU221" s="253" t="s">
        <v>83</v>
      </c>
      <c r="AV221" s="14" t="s">
        <v>164</v>
      </c>
      <c r="AW221" s="14" t="s">
        <v>31</v>
      </c>
      <c r="AX221" s="14" t="s">
        <v>83</v>
      </c>
      <c r="AY221" s="253" t="s">
        <v>161</v>
      </c>
    </row>
    <row r="222" s="2" customFormat="1" ht="21.75" customHeight="1">
      <c r="A222" s="39"/>
      <c r="B222" s="40"/>
      <c r="C222" s="218" t="s">
        <v>164</v>
      </c>
      <c r="D222" s="218" t="s">
        <v>162</v>
      </c>
      <c r="E222" s="219" t="s">
        <v>235</v>
      </c>
      <c r="F222" s="220" t="s">
        <v>236</v>
      </c>
      <c r="G222" s="221" t="s">
        <v>210</v>
      </c>
      <c r="H222" s="222">
        <v>151.65700000000001</v>
      </c>
      <c r="I222" s="223"/>
      <c r="J222" s="224">
        <f>ROUND(I222*H222,2)</f>
        <v>0</v>
      </c>
      <c r="K222" s="225"/>
      <c r="L222" s="45"/>
      <c r="M222" s="226" t="s">
        <v>1</v>
      </c>
      <c r="N222" s="227" t="s">
        <v>40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164</v>
      </c>
      <c r="AT222" s="230" t="s">
        <v>162</v>
      </c>
      <c r="AU222" s="230" t="s">
        <v>83</v>
      </c>
      <c r="AY222" s="18" t="s">
        <v>161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83</v>
      </c>
      <c r="BK222" s="231">
        <f>ROUND(I222*H222,2)</f>
        <v>0</v>
      </c>
      <c r="BL222" s="18" t="s">
        <v>164</v>
      </c>
      <c r="BM222" s="230" t="s">
        <v>237</v>
      </c>
    </row>
    <row r="223" s="15" customFormat="1">
      <c r="A223" s="15"/>
      <c r="B223" s="254"/>
      <c r="C223" s="255"/>
      <c r="D223" s="234" t="s">
        <v>165</v>
      </c>
      <c r="E223" s="256" t="s">
        <v>1</v>
      </c>
      <c r="F223" s="257" t="s">
        <v>238</v>
      </c>
      <c r="G223" s="255"/>
      <c r="H223" s="258">
        <v>151.65700000000001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165</v>
      </c>
      <c r="AU223" s="264" t="s">
        <v>83</v>
      </c>
      <c r="AV223" s="15" t="s">
        <v>85</v>
      </c>
      <c r="AW223" s="15" t="s">
        <v>31</v>
      </c>
      <c r="AX223" s="15" t="s">
        <v>75</v>
      </c>
      <c r="AY223" s="264" t="s">
        <v>161</v>
      </c>
    </row>
    <row r="224" s="14" customFormat="1">
      <c r="A224" s="14"/>
      <c r="B224" s="243"/>
      <c r="C224" s="244"/>
      <c r="D224" s="234" t="s">
        <v>165</v>
      </c>
      <c r="E224" s="245" t="s">
        <v>1</v>
      </c>
      <c r="F224" s="246" t="s">
        <v>206</v>
      </c>
      <c r="G224" s="244"/>
      <c r="H224" s="247">
        <v>151.65700000000001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165</v>
      </c>
      <c r="AU224" s="253" t="s">
        <v>83</v>
      </c>
      <c r="AV224" s="14" t="s">
        <v>164</v>
      </c>
      <c r="AW224" s="14" t="s">
        <v>31</v>
      </c>
      <c r="AX224" s="14" t="s">
        <v>83</v>
      </c>
      <c r="AY224" s="253" t="s">
        <v>161</v>
      </c>
    </row>
    <row r="225" s="2" customFormat="1" ht="21.75" customHeight="1">
      <c r="A225" s="39"/>
      <c r="B225" s="40"/>
      <c r="C225" s="218" t="s">
        <v>239</v>
      </c>
      <c r="D225" s="218" t="s">
        <v>162</v>
      </c>
      <c r="E225" s="219" t="s">
        <v>240</v>
      </c>
      <c r="F225" s="220" t="s">
        <v>241</v>
      </c>
      <c r="G225" s="221" t="s">
        <v>210</v>
      </c>
      <c r="H225" s="222">
        <v>606.62599999999998</v>
      </c>
      <c r="I225" s="223"/>
      <c r="J225" s="224">
        <f>ROUND(I225*H225,2)</f>
        <v>0</v>
      </c>
      <c r="K225" s="225"/>
      <c r="L225" s="45"/>
      <c r="M225" s="226" t="s">
        <v>1</v>
      </c>
      <c r="N225" s="227" t="s">
        <v>40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164</v>
      </c>
      <c r="AT225" s="230" t="s">
        <v>162</v>
      </c>
      <c r="AU225" s="230" t="s">
        <v>83</v>
      </c>
      <c r="AY225" s="18" t="s">
        <v>161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83</v>
      </c>
      <c r="BK225" s="231">
        <f>ROUND(I225*H225,2)</f>
        <v>0</v>
      </c>
      <c r="BL225" s="18" t="s">
        <v>164</v>
      </c>
      <c r="BM225" s="230" t="s">
        <v>242</v>
      </c>
    </row>
    <row r="226" s="13" customFormat="1">
      <c r="A226" s="13"/>
      <c r="B226" s="232"/>
      <c r="C226" s="233"/>
      <c r="D226" s="234" t="s">
        <v>165</v>
      </c>
      <c r="E226" s="235" t="s">
        <v>1</v>
      </c>
      <c r="F226" s="236" t="s">
        <v>243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165</v>
      </c>
      <c r="AU226" s="242" t="s">
        <v>83</v>
      </c>
      <c r="AV226" s="13" t="s">
        <v>83</v>
      </c>
      <c r="AW226" s="13" t="s">
        <v>31</v>
      </c>
      <c r="AX226" s="13" t="s">
        <v>75</v>
      </c>
      <c r="AY226" s="242" t="s">
        <v>161</v>
      </c>
    </row>
    <row r="227" s="15" customFormat="1">
      <c r="A227" s="15"/>
      <c r="B227" s="254"/>
      <c r="C227" s="255"/>
      <c r="D227" s="234" t="s">
        <v>165</v>
      </c>
      <c r="E227" s="256" t="s">
        <v>1</v>
      </c>
      <c r="F227" s="257" t="s">
        <v>244</v>
      </c>
      <c r="G227" s="255"/>
      <c r="H227" s="258">
        <v>606.62599999999998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4" t="s">
        <v>165</v>
      </c>
      <c r="AU227" s="264" t="s">
        <v>83</v>
      </c>
      <c r="AV227" s="15" t="s">
        <v>85</v>
      </c>
      <c r="AW227" s="15" t="s">
        <v>31</v>
      </c>
      <c r="AX227" s="15" t="s">
        <v>75</v>
      </c>
      <c r="AY227" s="264" t="s">
        <v>161</v>
      </c>
    </row>
    <row r="228" s="14" customFormat="1">
      <c r="A228" s="14"/>
      <c r="B228" s="243"/>
      <c r="C228" s="244"/>
      <c r="D228" s="234" t="s">
        <v>165</v>
      </c>
      <c r="E228" s="245" t="s">
        <v>1</v>
      </c>
      <c r="F228" s="246" t="s">
        <v>206</v>
      </c>
      <c r="G228" s="244"/>
      <c r="H228" s="247">
        <v>606.62599999999998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165</v>
      </c>
      <c r="AU228" s="253" t="s">
        <v>83</v>
      </c>
      <c r="AV228" s="14" t="s">
        <v>164</v>
      </c>
      <c r="AW228" s="14" t="s">
        <v>31</v>
      </c>
      <c r="AX228" s="14" t="s">
        <v>83</v>
      </c>
      <c r="AY228" s="253" t="s">
        <v>161</v>
      </c>
    </row>
    <row r="229" s="2" customFormat="1" ht="21.75" customHeight="1">
      <c r="A229" s="39"/>
      <c r="B229" s="40"/>
      <c r="C229" s="218" t="s">
        <v>226</v>
      </c>
      <c r="D229" s="218" t="s">
        <v>162</v>
      </c>
      <c r="E229" s="219" t="s">
        <v>245</v>
      </c>
      <c r="F229" s="220" t="s">
        <v>246</v>
      </c>
      <c r="G229" s="221" t="s">
        <v>210</v>
      </c>
      <c r="H229" s="222">
        <v>151.65700000000001</v>
      </c>
      <c r="I229" s="223"/>
      <c r="J229" s="224">
        <f>ROUND(I229*H229,2)</f>
        <v>0</v>
      </c>
      <c r="K229" s="225"/>
      <c r="L229" s="45"/>
      <c r="M229" s="226" t="s">
        <v>1</v>
      </c>
      <c r="N229" s="227" t="s">
        <v>40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164</v>
      </c>
      <c r="AT229" s="230" t="s">
        <v>162</v>
      </c>
      <c r="AU229" s="230" t="s">
        <v>83</v>
      </c>
      <c r="AY229" s="18" t="s">
        <v>161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83</v>
      </c>
      <c r="BK229" s="231">
        <f>ROUND(I229*H229,2)</f>
        <v>0</v>
      </c>
      <c r="BL229" s="18" t="s">
        <v>164</v>
      </c>
      <c r="BM229" s="230" t="s">
        <v>8</v>
      </c>
    </row>
    <row r="230" s="2" customFormat="1" ht="24.15" customHeight="1">
      <c r="A230" s="39"/>
      <c r="B230" s="40"/>
      <c r="C230" s="218" t="s">
        <v>247</v>
      </c>
      <c r="D230" s="218" t="s">
        <v>162</v>
      </c>
      <c r="E230" s="219" t="s">
        <v>248</v>
      </c>
      <c r="F230" s="220" t="s">
        <v>249</v>
      </c>
      <c r="G230" s="221" t="s">
        <v>210</v>
      </c>
      <c r="H230" s="222">
        <v>151.65700000000001</v>
      </c>
      <c r="I230" s="223"/>
      <c r="J230" s="224">
        <f>ROUND(I230*H230,2)</f>
        <v>0</v>
      </c>
      <c r="K230" s="225"/>
      <c r="L230" s="45"/>
      <c r="M230" s="226" t="s">
        <v>1</v>
      </c>
      <c r="N230" s="227" t="s">
        <v>40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164</v>
      </c>
      <c r="AT230" s="230" t="s">
        <v>162</v>
      </c>
      <c r="AU230" s="230" t="s">
        <v>83</v>
      </c>
      <c r="AY230" s="18" t="s">
        <v>161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83</v>
      </c>
      <c r="BK230" s="231">
        <f>ROUND(I230*H230,2)</f>
        <v>0</v>
      </c>
      <c r="BL230" s="18" t="s">
        <v>164</v>
      </c>
      <c r="BM230" s="230" t="s">
        <v>250</v>
      </c>
    </row>
    <row r="231" s="2" customFormat="1" ht="24.15" customHeight="1">
      <c r="A231" s="39"/>
      <c r="B231" s="40"/>
      <c r="C231" s="218" t="s">
        <v>237</v>
      </c>
      <c r="D231" s="218" t="s">
        <v>162</v>
      </c>
      <c r="E231" s="219" t="s">
        <v>251</v>
      </c>
      <c r="F231" s="220" t="s">
        <v>252</v>
      </c>
      <c r="G231" s="221" t="s">
        <v>253</v>
      </c>
      <c r="H231" s="222">
        <v>650</v>
      </c>
      <c r="I231" s="223"/>
      <c r="J231" s="224">
        <f>ROUND(I231*H231,2)</f>
        <v>0</v>
      </c>
      <c r="K231" s="225"/>
      <c r="L231" s="45"/>
      <c r="M231" s="226" t="s">
        <v>1</v>
      </c>
      <c r="N231" s="227" t="s">
        <v>40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164</v>
      </c>
      <c r="AT231" s="230" t="s">
        <v>162</v>
      </c>
      <c r="AU231" s="230" t="s">
        <v>83</v>
      </c>
      <c r="AY231" s="18" t="s">
        <v>161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83</v>
      </c>
      <c r="BK231" s="231">
        <f>ROUND(I231*H231,2)</f>
        <v>0</v>
      </c>
      <c r="BL231" s="18" t="s">
        <v>164</v>
      </c>
      <c r="BM231" s="230" t="s">
        <v>254</v>
      </c>
    </row>
    <row r="232" s="13" customFormat="1">
      <c r="A232" s="13"/>
      <c r="B232" s="232"/>
      <c r="C232" s="233"/>
      <c r="D232" s="234" t="s">
        <v>165</v>
      </c>
      <c r="E232" s="235" t="s">
        <v>1</v>
      </c>
      <c r="F232" s="236" t="s">
        <v>255</v>
      </c>
      <c r="G232" s="233"/>
      <c r="H232" s="235" t="s">
        <v>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165</v>
      </c>
      <c r="AU232" s="242" t="s">
        <v>83</v>
      </c>
      <c r="AV232" s="13" t="s">
        <v>83</v>
      </c>
      <c r="AW232" s="13" t="s">
        <v>31</v>
      </c>
      <c r="AX232" s="13" t="s">
        <v>75</v>
      </c>
      <c r="AY232" s="242" t="s">
        <v>161</v>
      </c>
    </row>
    <row r="233" s="15" customFormat="1">
      <c r="A233" s="15"/>
      <c r="B233" s="254"/>
      <c r="C233" s="255"/>
      <c r="D233" s="234" t="s">
        <v>165</v>
      </c>
      <c r="E233" s="256" t="s">
        <v>1</v>
      </c>
      <c r="F233" s="257" t="s">
        <v>256</v>
      </c>
      <c r="G233" s="255"/>
      <c r="H233" s="258">
        <v>650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165</v>
      </c>
      <c r="AU233" s="264" t="s">
        <v>83</v>
      </c>
      <c r="AV233" s="15" t="s">
        <v>85</v>
      </c>
      <c r="AW233" s="15" t="s">
        <v>31</v>
      </c>
      <c r="AX233" s="15" t="s">
        <v>75</v>
      </c>
      <c r="AY233" s="264" t="s">
        <v>161</v>
      </c>
    </row>
    <row r="234" s="14" customFormat="1">
      <c r="A234" s="14"/>
      <c r="B234" s="243"/>
      <c r="C234" s="244"/>
      <c r="D234" s="234" t="s">
        <v>165</v>
      </c>
      <c r="E234" s="245" t="s">
        <v>1</v>
      </c>
      <c r="F234" s="246" t="s">
        <v>206</v>
      </c>
      <c r="G234" s="244"/>
      <c r="H234" s="247">
        <v>650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165</v>
      </c>
      <c r="AU234" s="253" t="s">
        <v>83</v>
      </c>
      <c r="AV234" s="14" t="s">
        <v>164</v>
      </c>
      <c r="AW234" s="14" t="s">
        <v>31</v>
      </c>
      <c r="AX234" s="14" t="s">
        <v>83</v>
      </c>
      <c r="AY234" s="253" t="s">
        <v>161</v>
      </c>
    </row>
    <row r="235" s="12" customFormat="1" ht="25.92" customHeight="1">
      <c r="A235" s="12"/>
      <c r="B235" s="204"/>
      <c r="C235" s="205"/>
      <c r="D235" s="206" t="s">
        <v>74</v>
      </c>
      <c r="E235" s="207" t="s">
        <v>257</v>
      </c>
      <c r="F235" s="207" t="s">
        <v>258</v>
      </c>
      <c r="G235" s="205"/>
      <c r="H235" s="205"/>
      <c r="I235" s="208"/>
      <c r="J235" s="209">
        <f>BK235</f>
        <v>0</v>
      </c>
      <c r="K235" s="205"/>
      <c r="L235" s="210"/>
      <c r="M235" s="211"/>
      <c r="N235" s="212"/>
      <c r="O235" s="212"/>
      <c r="P235" s="213">
        <f>SUM(P236:P238)</f>
        <v>0</v>
      </c>
      <c r="Q235" s="212"/>
      <c r="R235" s="213">
        <f>SUM(R236:R238)</f>
        <v>0</v>
      </c>
      <c r="S235" s="212"/>
      <c r="T235" s="214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83</v>
      </c>
      <c r="AT235" s="216" t="s">
        <v>74</v>
      </c>
      <c r="AU235" s="216" t="s">
        <v>75</v>
      </c>
      <c r="AY235" s="215" t="s">
        <v>161</v>
      </c>
      <c r="BK235" s="217">
        <f>SUM(BK236:BK238)</f>
        <v>0</v>
      </c>
    </row>
    <row r="236" s="2" customFormat="1" ht="24.15" customHeight="1">
      <c r="A236" s="39"/>
      <c r="B236" s="40"/>
      <c r="C236" s="218" t="s">
        <v>259</v>
      </c>
      <c r="D236" s="218" t="s">
        <v>162</v>
      </c>
      <c r="E236" s="219" t="s">
        <v>260</v>
      </c>
      <c r="F236" s="220" t="s">
        <v>261</v>
      </c>
      <c r="G236" s="221" t="s">
        <v>262</v>
      </c>
      <c r="H236" s="222">
        <v>1</v>
      </c>
      <c r="I236" s="223"/>
      <c r="J236" s="224">
        <f>ROUND(I236*H236,2)</f>
        <v>0</v>
      </c>
      <c r="K236" s="225"/>
      <c r="L236" s="45"/>
      <c r="M236" s="226" t="s">
        <v>1</v>
      </c>
      <c r="N236" s="227" t="s">
        <v>40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164</v>
      </c>
      <c r="AT236" s="230" t="s">
        <v>162</v>
      </c>
      <c r="AU236" s="230" t="s">
        <v>83</v>
      </c>
      <c r="AY236" s="18" t="s">
        <v>161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83</v>
      </c>
      <c r="BK236" s="231">
        <f>ROUND(I236*H236,2)</f>
        <v>0</v>
      </c>
      <c r="BL236" s="18" t="s">
        <v>164</v>
      </c>
      <c r="BM236" s="230" t="s">
        <v>263</v>
      </c>
    </row>
    <row r="237" s="2" customFormat="1" ht="24.15" customHeight="1">
      <c r="A237" s="39"/>
      <c r="B237" s="40"/>
      <c r="C237" s="218" t="s">
        <v>242</v>
      </c>
      <c r="D237" s="218" t="s">
        <v>162</v>
      </c>
      <c r="E237" s="219" t="s">
        <v>264</v>
      </c>
      <c r="F237" s="220" t="s">
        <v>265</v>
      </c>
      <c r="G237" s="221" t="s">
        <v>262</v>
      </c>
      <c r="H237" s="222">
        <v>1</v>
      </c>
      <c r="I237" s="223"/>
      <c r="J237" s="224">
        <f>ROUND(I237*H237,2)</f>
        <v>0</v>
      </c>
      <c r="K237" s="225"/>
      <c r="L237" s="45"/>
      <c r="M237" s="226" t="s">
        <v>1</v>
      </c>
      <c r="N237" s="227" t="s">
        <v>40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164</v>
      </c>
      <c r="AT237" s="230" t="s">
        <v>162</v>
      </c>
      <c r="AU237" s="230" t="s">
        <v>83</v>
      </c>
      <c r="AY237" s="18" t="s">
        <v>161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83</v>
      </c>
      <c r="BK237" s="231">
        <f>ROUND(I237*H237,2)</f>
        <v>0</v>
      </c>
      <c r="BL237" s="18" t="s">
        <v>164</v>
      </c>
      <c r="BM237" s="230" t="s">
        <v>266</v>
      </c>
    </row>
    <row r="238" s="2" customFormat="1" ht="24.15" customHeight="1">
      <c r="A238" s="39"/>
      <c r="B238" s="40"/>
      <c r="C238" s="218" t="s">
        <v>257</v>
      </c>
      <c r="D238" s="218" t="s">
        <v>162</v>
      </c>
      <c r="E238" s="219" t="s">
        <v>267</v>
      </c>
      <c r="F238" s="220" t="s">
        <v>268</v>
      </c>
      <c r="G238" s="221" t="s">
        <v>262</v>
      </c>
      <c r="H238" s="222">
        <v>1</v>
      </c>
      <c r="I238" s="223"/>
      <c r="J238" s="224">
        <f>ROUND(I238*H238,2)</f>
        <v>0</v>
      </c>
      <c r="K238" s="225"/>
      <c r="L238" s="45"/>
      <c r="M238" s="226" t="s">
        <v>1</v>
      </c>
      <c r="N238" s="227" t="s">
        <v>40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164</v>
      </c>
      <c r="AT238" s="230" t="s">
        <v>162</v>
      </c>
      <c r="AU238" s="230" t="s">
        <v>83</v>
      </c>
      <c r="AY238" s="18" t="s">
        <v>161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83</v>
      </c>
      <c r="BK238" s="231">
        <f>ROUND(I238*H238,2)</f>
        <v>0</v>
      </c>
      <c r="BL238" s="18" t="s">
        <v>164</v>
      </c>
      <c r="BM238" s="230" t="s">
        <v>269</v>
      </c>
    </row>
    <row r="239" s="12" customFormat="1" ht="25.92" customHeight="1">
      <c r="A239" s="12"/>
      <c r="B239" s="204"/>
      <c r="C239" s="205"/>
      <c r="D239" s="206" t="s">
        <v>74</v>
      </c>
      <c r="E239" s="207" t="s">
        <v>85</v>
      </c>
      <c r="F239" s="207" t="s">
        <v>270</v>
      </c>
      <c r="G239" s="205"/>
      <c r="H239" s="205"/>
      <c r="I239" s="208"/>
      <c r="J239" s="209">
        <f>BK239</f>
        <v>0</v>
      </c>
      <c r="K239" s="205"/>
      <c r="L239" s="210"/>
      <c r="M239" s="211"/>
      <c r="N239" s="212"/>
      <c r="O239" s="212"/>
      <c r="P239" s="213">
        <f>SUM(P240:P340)</f>
        <v>0</v>
      </c>
      <c r="Q239" s="212"/>
      <c r="R239" s="213">
        <f>SUM(R240:R340)</f>
        <v>0</v>
      </c>
      <c r="S239" s="212"/>
      <c r="T239" s="214">
        <f>SUM(T240:T340)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5" t="s">
        <v>83</v>
      </c>
      <c r="AT239" s="216" t="s">
        <v>74</v>
      </c>
      <c r="AU239" s="216" t="s">
        <v>75</v>
      </c>
      <c r="AY239" s="215" t="s">
        <v>161</v>
      </c>
      <c r="BK239" s="217">
        <f>SUM(BK240:BK340)</f>
        <v>0</v>
      </c>
    </row>
    <row r="240" s="2" customFormat="1" ht="16.5" customHeight="1">
      <c r="A240" s="39"/>
      <c r="B240" s="40"/>
      <c r="C240" s="218" t="s">
        <v>8</v>
      </c>
      <c r="D240" s="218" t="s">
        <v>162</v>
      </c>
      <c r="E240" s="219" t="s">
        <v>271</v>
      </c>
      <c r="F240" s="220" t="s">
        <v>272</v>
      </c>
      <c r="G240" s="221" t="s">
        <v>253</v>
      </c>
      <c r="H240" s="222">
        <v>30.914999999999999</v>
      </c>
      <c r="I240" s="223"/>
      <c r="J240" s="224">
        <f>ROUND(I240*H240,2)</f>
        <v>0</v>
      </c>
      <c r="K240" s="225"/>
      <c r="L240" s="45"/>
      <c r="M240" s="226" t="s">
        <v>1</v>
      </c>
      <c r="N240" s="227" t="s">
        <v>40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164</v>
      </c>
      <c r="AT240" s="230" t="s">
        <v>162</v>
      </c>
      <c r="AU240" s="230" t="s">
        <v>83</v>
      </c>
      <c r="AY240" s="18" t="s">
        <v>161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83</v>
      </c>
      <c r="BK240" s="231">
        <f>ROUND(I240*H240,2)</f>
        <v>0</v>
      </c>
      <c r="BL240" s="18" t="s">
        <v>164</v>
      </c>
      <c r="BM240" s="230" t="s">
        <v>273</v>
      </c>
    </row>
    <row r="241" s="13" customFormat="1">
      <c r="A241" s="13"/>
      <c r="B241" s="232"/>
      <c r="C241" s="233"/>
      <c r="D241" s="234" t="s">
        <v>165</v>
      </c>
      <c r="E241" s="235" t="s">
        <v>1</v>
      </c>
      <c r="F241" s="236" t="s">
        <v>274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165</v>
      </c>
      <c r="AU241" s="242" t="s">
        <v>83</v>
      </c>
      <c r="AV241" s="13" t="s">
        <v>83</v>
      </c>
      <c r="AW241" s="13" t="s">
        <v>31</v>
      </c>
      <c r="AX241" s="13" t="s">
        <v>75</v>
      </c>
      <c r="AY241" s="242" t="s">
        <v>161</v>
      </c>
    </row>
    <row r="242" s="13" customFormat="1">
      <c r="A242" s="13"/>
      <c r="B242" s="232"/>
      <c r="C242" s="233"/>
      <c r="D242" s="234" t="s">
        <v>165</v>
      </c>
      <c r="E242" s="235" t="s">
        <v>1</v>
      </c>
      <c r="F242" s="236" t="s">
        <v>275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165</v>
      </c>
      <c r="AU242" s="242" t="s">
        <v>83</v>
      </c>
      <c r="AV242" s="13" t="s">
        <v>83</v>
      </c>
      <c r="AW242" s="13" t="s">
        <v>31</v>
      </c>
      <c r="AX242" s="13" t="s">
        <v>75</v>
      </c>
      <c r="AY242" s="242" t="s">
        <v>161</v>
      </c>
    </row>
    <row r="243" s="15" customFormat="1">
      <c r="A243" s="15"/>
      <c r="B243" s="254"/>
      <c r="C243" s="255"/>
      <c r="D243" s="234" t="s">
        <v>165</v>
      </c>
      <c r="E243" s="256" t="s">
        <v>1</v>
      </c>
      <c r="F243" s="257" t="s">
        <v>276</v>
      </c>
      <c r="G243" s="255"/>
      <c r="H243" s="258">
        <v>4.3470000000000004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165</v>
      </c>
      <c r="AU243" s="264" t="s">
        <v>83</v>
      </c>
      <c r="AV243" s="15" t="s">
        <v>85</v>
      </c>
      <c r="AW243" s="15" t="s">
        <v>31</v>
      </c>
      <c r="AX243" s="15" t="s">
        <v>75</v>
      </c>
      <c r="AY243" s="264" t="s">
        <v>161</v>
      </c>
    </row>
    <row r="244" s="15" customFormat="1">
      <c r="A244" s="15"/>
      <c r="B244" s="254"/>
      <c r="C244" s="255"/>
      <c r="D244" s="234" t="s">
        <v>165</v>
      </c>
      <c r="E244" s="256" t="s">
        <v>1</v>
      </c>
      <c r="F244" s="257" t="s">
        <v>277</v>
      </c>
      <c r="G244" s="255"/>
      <c r="H244" s="258">
        <v>1.365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165</v>
      </c>
      <c r="AU244" s="264" t="s">
        <v>83</v>
      </c>
      <c r="AV244" s="15" t="s">
        <v>85</v>
      </c>
      <c r="AW244" s="15" t="s">
        <v>31</v>
      </c>
      <c r="AX244" s="15" t="s">
        <v>75</v>
      </c>
      <c r="AY244" s="264" t="s">
        <v>161</v>
      </c>
    </row>
    <row r="245" s="16" customFormat="1">
      <c r="A245" s="16"/>
      <c r="B245" s="265"/>
      <c r="C245" s="266"/>
      <c r="D245" s="234" t="s">
        <v>165</v>
      </c>
      <c r="E245" s="267" t="s">
        <v>1</v>
      </c>
      <c r="F245" s="268" t="s">
        <v>215</v>
      </c>
      <c r="G245" s="266"/>
      <c r="H245" s="269">
        <v>5.7119999999999997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5" t="s">
        <v>165</v>
      </c>
      <c r="AU245" s="275" t="s">
        <v>83</v>
      </c>
      <c r="AV245" s="16" t="s">
        <v>216</v>
      </c>
      <c r="AW245" s="16" t="s">
        <v>31</v>
      </c>
      <c r="AX245" s="16" t="s">
        <v>75</v>
      </c>
      <c r="AY245" s="275" t="s">
        <v>161</v>
      </c>
    </row>
    <row r="246" s="13" customFormat="1">
      <c r="A246" s="13"/>
      <c r="B246" s="232"/>
      <c r="C246" s="233"/>
      <c r="D246" s="234" t="s">
        <v>165</v>
      </c>
      <c r="E246" s="235" t="s">
        <v>1</v>
      </c>
      <c r="F246" s="236" t="s">
        <v>278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165</v>
      </c>
      <c r="AU246" s="242" t="s">
        <v>83</v>
      </c>
      <c r="AV246" s="13" t="s">
        <v>83</v>
      </c>
      <c r="AW246" s="13" t="s">
        <v>31</v>
      </c>
      <c r="AX246" s="13" t="s">
        <v>75</v>
      </c>
      <c r="AY246" s="242" t="s">
        <v>161</v>
      </c>
    </row>
    <row r="247" s="15" customFormat="1">
      <c r="A247" s="15"/>
      <c r="B247" s="254"/>
      <c r="C247" s="255"/>
      <c r="D247" s="234" t="s">
        <v>165</v>
      </c>
      <c r="E247" s="256" t="s">
        <v>1</v>
      </c>
      <c r="F247" s="257" t="s">
        <v>279</v>
      </c>
      <c r="G247" s="255"/>
      <c r="H247" s="258">
        <v>9.1950000000000003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4" t="s">
        <v>165</v>
      </c>
      <c r="AU247" s="264" t="s">
        <v>83</v>
      </c>
      <c r="AV247" s="15" t="s">
        <v>85</v>
      </c>
      <c r="AW247" s="15" t="s">
        <v>31</v>
      </c>
      <c r="AX247" s="15" t="s">
        <v>75</v>
      </c>
      <c r="AY247" s="264" t="s">
        <v>161</v>
      </c>
    </row>
    <row r="248" s="15" customFormat="1">
      <c r="A248" s="15"/>
      <c r="B248" s="254"/>
      <c r="C248" s="255"/>
      <c r="D248" s="234" t="s">
        <v>165</v>
      </c>
      <c r="E248" s="256" t="s">
        <v>1</v>
      </c>
      <c r="F248" s="257" t="s">
        <v>280</v>
      </c>
      <c r="G248" s="255"/>
      <c r="H248" s="258">
        <v>4.9000000000000004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165</v>
      </c>
      <c r="AU248" s="264" t="s">
        <v>83</v>
      </c>
      <c r="AV248" s="15" t="s">
        <v>85</v>
      </c>
      <c r="AW248" s="15" t="s">
        <v>31</v>
      </c>
      <c r="AX248" s="15" t="s">
        <v>75</v>
      </c>
      <c r="AY248" s="264" t="s">
        <v>161</v>
      </c>
    </row>
    <row r="249" s="15" customFormat="1">
      <c r="A249" s="15"/>
      <c r="B249" s="254"/>
      <c r="C249" s="255"/>
      <c r="D249" s="234" t="s">
        <v>165</v>
      </c>
      <c r="E249" s="256" t="s">
        <v>1</v>
      </c>
      <c r="F249" s="257" t="s">
        <v>281</v>
      </c>
      <c r="G249" s="255"/>
      <c r="H249" s="258">
        <v>2.6099999999999999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165</v>
      </c>
      <c r="AU249" s="264" t="s">
        <v>83</v>
      </c>
      <c r="AV249" s="15" t="s">
        <v>85</v>
      </c>
      <c r="AW249" s="15" t="s">
        <v>31</v>
      </c>
      <c r="AX249" s="15" t="s">
        <v>75</v>
      </c>
      <c r="AY249" s="264" t="s">
        <v>161</v>
      </c>
    </row>
    <row r="250" s="16" customFormat="1">
      <c r="A250" s="16"/>
      <c r="B250" s="265"/>
      <c r="C250" s="266"/>
      <c r="D250" s="234" t="s">
        <v>165</v>
      </c>
      <c r="E250" s="267" t="s">
        <v>1</v>
      </c>
      <c r="F250" s="268" t="s">
        <v>215</v>
      </c>
      <c r="G250" s="266"/>
      <c r="H250" s="269">
        <v>16.704999999999998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5" t="s">
        <v>165</v>
      </c>
      <c r="AU250" s="275" t="s">
        <v>83</v>
      </c>
      <c r="AV250" s="16" t="s">
        <v>216</v>
      </c>
      <c r="AW250" s="16" t="s">
        <v>31</v>
      </c>
      <c r="AX250" s="16" t="s">
        <v>75</v>
      </c>
      <c r="AY250" s="275" t="s">
        <v>161</v>
      </c>
    </row>
    <row r="251" s="15" customFormat="1">
      <c r="A251" s="15"/>
      <c r="B251" s="254"/>
      <c r="C251" s="255"/>
      <c r="D251" s="234" t="s">
        <v>165</v>
      </c>
      <c r="E251" s="256" t="s">
        <v>1</v>
      </c>
      <c r="F251" s="257" t="s">
        <v>282</v>
      </c>
      <c r="G251" s="255"/>
      <c r="H251" s="258">
        <v>8.4979999999999993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165</v>
      </c>
      <c r="AU251" s="264" t="s">
        <v>83</v>
      </c>
      <c r="AV251" s="15" t="s">
        <v>85</v>
      </c>
      <c r="AW251" s="15" t="s">
        <v>31</v>
      </c>
      <c r="AX251" s="15" t="s">
        <v>75</v>
      </c>
      <c r="AY251" s="264" t="s">
        <v>161</v>
      </c>
    </row>
    <row r="252" s="16" customFormat="1">
      <c r="A252" s="16"/>
      <c r="B252" s="265"/>
      <c r="C252" s="266"/>
      <c r="D252" s="234" t="s">
        <v>165</v>
      </c>
      <c r="E252" s="267" t="s">
        <v>1</v>
      </c>
      <c r="F252" s="268" t="s">
        <v>215</v>
      </c>
      <c r="G252" s="266"/>
      <c r="H252" s="269">
        <v>8.4979999999999993</v>
      </c>
      <c r="I252" s="270"/>
      <c r="J252" s="266"/>
      <c r="K252" s="266"/>
      <c r="L252" s="271"/>
      <c r="M252" s="272"/>
      <c r="N252" s="273"/>
      <c r="O252" s="273"/>
      <c r="P252" s="273"/>
      <c r="Q252" s="273"/>
      <c r="R252" s="273"/>
      <c r="S252" s="273"/>
      <c r="T252" s="274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75" t="s">
        <v>165</v>
      </c>
      <c r="AU252" s="275" t="s">
        <v>83</v>
      </c>
      <c r="AV252" s="16" t="s">
        <v>216</v>
      </c>
      <c r="AW252" s="16" t="s">
        <v>31</v>
      </c>
      <c r="AX252" s="16" t="s">
        <v>75</v>
      </c>
      <c r="AY252" s="275" t="s">
        <v>161</v>
      </c>
    </row>
    <row r="253" s="13" customFormat="1">
      <c r="A253" s="13"/>
      <c r="B253" s="232"/>
      <c r="C253" s="233"/>
      <c r="D253" s="234" t="s">
        <v>165</v>
      </c>
      <c r="E253" s="235" t="s">
        <v>1</v>
      </c>
      <c r="F253" s="236" t="s">
        <v>283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165</v>
      </c>
      <c r="AU253" s="242" t="s">
        <v>83</v>
      </c>
      <c r="AV253" s="13" t="s">
        <v>83</v>
      </c>
      <c r="AW253" s="13" t="s">
        <v>31</v>
      </c>
      <c r="AX253" s="13" t="s">
        <v>75</v>
      </c>
      <c r="AY253" s="242" t="s">
        <v>161</v>
      </c>
    </row>
    <row r="254" s="16" customFormat="1">
      <c r="A254" s="16"/>
      <c r="B254" s="265"/>
      <c r="C254" s="266"/>
      <c r="D254" s="234" t="s">
        <v>165</v>
      </c>
      <c r="E254" s="267" t="s">
        <v>1</v>
      </c>
      <c r="F254" s="268" t="s">
        <v>215</v>
      </c>
      <c r="G254" s="266"/>
      <c r="H254" s="269">
        <v>0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5" t="s">
        <v>165</v>
      </c>
      <c r="AU254" s="275" t="s">
        <v>83</v>
      </c>
      <c r="AV254" s="16" t="s">
        <v>216</v>
      </c>
      <c r="AW254" s="16" t="s">
        <v>31</v>
      </c>
      <c r="AX254" s="16" t="s">
        <v>75</v>
      </c>
      <c r="AY254" s="275" t="s">
        <v>161</v>
      </c>
    </row>
    <row r="255" s="14" customFormat="1">
      <c r="A255" s="14"/>
      <c r="B255" s="243"/>
      <c r="C255" s="244"/>
      <c r="D255" s="234" t="s">
        <v>165</v>
      </c>
      <c r="E255" s="245" t="s">
        <v>1</v>
      </c>
      <c r="F255" s="246" t="s">
        <v>206</v>
      </c>
      <c r="G255" s="244"/>
      <c r="H255" s="247">
        <v>30.914999999999999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165</v>
      </c>
      <c r="AU255" s="253" t="s">
        <v>83</v>
      </c>
      <c r="AV255" s="14" t="s">
        <v>164</v>
      </c>
      <c r="AW255" s="14" t="s">
        <v>31</v>
      </c>
      <c r="AX255" s="14" t="s">
        <v>83</v>
      </c>
      <c r="AY255" s="253" t="s">
        <v>161</v>
      </c>
    </row>
    <row r="256" s="2" customFormat="1" ht="16.5" customHeight="1">
      <c r="A256" s="39"/>
      <c r="B256" s="40"/>
      <c r="C256" s="218" t="s">
        <v>284</v>
      </c>
      <c r="D256" s="218" t="s">
        <v>162</v>
      </c>
      <c r="E256" s="219" t="s">
        <v>285</v>
      </c>
      <c r="F256" s="220" t="s">
        <v>286</v>
      </c>
      <c r="G256" s="221" t="s">
        <v>253</v>
      </c>
      <c r="H256" s="222">
        <v>30.914999999999999</v>
      </c>
      <c r="I256" s="223"/>
      <c r="J256" s="224">
        <f>ROUND(I256*H256,2)</f>
        <v>0</v>
      </c>
      <c r="K256" s="225"/>
      <c r="L256" s="45"/>
      <c r="M256" s="226" t="s">
        <v>1</v>
      </c>
      <c r="N256" s="227" t="s">
        <v>40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164</v>
      </c>
      <c r="AT256" s="230" t="s">
        <v>162</v>
      </c>
      <c r="AU256" s="230" t="s">
        <v>83</v>
      </c>
      <c r="AY256" s="18" t="s">
        <v>161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83</v>
      </c>
      <c r="BK256" s="231">
        <f>ROUND(I256*H256,2)</f>
        <v>0</v>
      </c>
      <c r="BL256" s="18" t="s">
        <v>164</v>
      </c>
      <c r="BM256" s="230" t="s">
        <v>287</v>
      </c>
    </row>
    <row r="257" s="15" customFormat="1">
      <c r="A257" s="15"/>
      <c r="B257" s="254"/>
      <c r="C257" s="255"/>
      <c r="D257" s="234" t="s">
        <v>165</v>
      </c>
      <c r="E257" s="256" t="s">
        <v>1</v>
      </c>
      <c r="F257" s="257" t="s">
        <v>288</v>
      </c>
      <c r="G257" s="255"/>
      <c r="H257" s="258">
        <v>30.914999999999999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165</v>
      </c>
      <c r="AU257" s="264" t="s">
        <v>83</v>
      </c>
      <c r="AV257" s="15" t="s">
        <v>85</v>
      </c>
      <c r="AW257" s="15" t="s">
        <v>31</v>
      </c>
      <c r="AX257" s="15" t="s">
        <v>75</v>
      </c>
      <c r="AY257" s="264" t="s">
        <v>161</v>
      </c>
    </row>
    <row r="258" s="14" customFormat="1">
      <c r="A258" s="14"/>
      <c r="B258" s="243"/>
      <c r="C258" s="244"/>
      <c r="D258" s="234" t="s">
        <v>165</v>
      </c>
      <c r="E258" s="245" t="s">
        <v>1</v>
      </c>
      <c r="F258" s="246" t="s">
        <v>206</v>
      </c>
      <c r="G258" s="244"/>
      <c r="H258" s="247">
        <v>30.914999999999999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165</v>
      </c>
      <c r="AU258" s="253" t="s">
        <v>83</v>
      </c>
      <c r="AV258" s="14" t="s">
        <v>164</v>
      </c>
      <c r="AW258" s="14" t="s">
        <v>31</v>
      </c>
      <c r="AX258" s="14" t="s">
        <v>83</v>
      </c>
      <c r="AY258" s="253" t="s">
        <v>161</v>
      </c>
    </row>
    <row r="259" s="2" customFormat="1" ht="16.5" customHeight="1">
      <c r="A259" s="39"/>
      <c r="B259" s="40"/>
      <c r="C259" s="218" t="s">
        <v>250</v>
      </c>
      <c r="D259" s="218" t="s">
        <v>162</v>
      </c>
      <c r="E259" s="219" t="s">
        <v>289</v>
      </c>
      <c r="F259" s="220" t="s">
        <v>290</v>
      </c>
      <c r="G259" s="221" t="s">
        <v>210</v>
      </c>
      <c r="H259" s="222">
        <v>39.542999999999999</v>
      </c>
      <c r="I259" s="223"/>
      <c r="J259" s="224">
        <f>ROUND(I259*H259,2)</f>
        <v>0</v>
      </c>
      <c r="K259" s="225"/>
      <c r="L259" s="45"/>
      <c r="M259" s="226" t="s">
        <v>1</v>
      </c>
      <c r="N259" s="227" t="s">
        <v>40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164</v>
      </c>
      <c r="AT259" s="230" t="s">
        <v>162</v>
      </c>
      <c r="AU259" s="230" t="s">
        <v>83</v>
      </c>
      <c r="AY259" s="18" t="s">
        <v>161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83</v>
      </c>
      <c r="BK259" s="231">
        <f>ROUND(I259*H259,2)</f>
        <v>0</v>
      </c>
      <c r="BL259" s="18" t="s">
        <v>164</v>
      </c>
      <c r="BM259" s="230" t="s">
        <v>291</v>
      </c>
    </row>
    <row r="260" s="13" customFormat="1">
      <c r="A260" s="13"/>
      <c r="B260" s="232"/>
      <c r="C260" s="233"/>
      <c r="D260" s="234" t="s">
        <v>165</v>
      </c>
      <c r="E260" s="235" t="s">
        <v>1</v>
      </c>
      <c r="F260" s="236" t="s">
        <v>292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165</v>
      </c>
      <c r="AU260" s="242" t="s">
        <v>83</v>
      </c>
      <c r="AV260" s="13" t="s">
        <v>83</v>
      </c>
      <c r="AW260" s="13" t="s">
        <v>31</v>
      </c>
      <c r="AX260" s="13" t="s">
        <v>75</v>
      </c>
      <c r="AY260" s="242" t="s">
        <v>161</v>
      </c>
    </row>
    <row r="261" s="15" customFormat="1">
      <c r="A261" s="15"/>
      <c r="B261" s="254"/>
      <c r="C261" s="255"/>
      <c r="D261" s="234" t="s">
        <v>165</v>
      </c>
      <c r="E261" s="256" t="s">
        <v>1</v>
      </c>
      <c r="F261" s="257" t="s">
        <v>293</v>
      </c>
      <c r="G261" s="255"/>
      <c r="H261" s="258">
        <v>3.5049999999999999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165</v>
      </c>
      <c r="AU261" s="264" t="s">
        <v>83</v>
      </c>
      <c r="AV261" s="15" t="s">
        <v>85</v>
      </c>
      <c r="AW261" s="15" t="s">
        <v>31</v>
      </c>
      <c r="AX261" s="15" t="s">
        <v>75</v>
      </c>
      <c r="AY261" s="264" t="s">
        <v>161</v>
      </c>
    </row>
    <row r="262" s="15" customFormat="1">
      <c r="A262" s="15"/>
      <c r="B262" s="254"/>
      <c r="C262" s="255"/>
      <c r="D262" s="234" t="s">
        <v>165</v>
      </c>
      <c r="E262" s="256" t="s">
        <v>1</v>
      </c>
      <c r="F262" s="257" t="s">
        <v>294</v>
      </c>
      <c r="G262" s="255"/>
      <c r="H262" s="258">
        <v>0.46100000000000002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165</v>
      </c>
      <c r="AU262" s="264" t="s">
        <v>83</v>
      </c>
      <c r="AV262" s="15" t="s">
        <v>85</v>
      </c>
      <c r="AW262" s="15" t="s">
        <v>31</v>
      </c>
      <c r="AX262" s="15" t="s">
        <v>75</v>
      </c>
      <c r="AY262" s="264" t="s">
        <v>161</v>
      </c>
    </row>
    <row r="263" s="16" customFormat="1">
      <c r="A263" s="16"/>
      <c r="B263" s="265"/>
      <c r="C263" s="266"/>
      <c r="D263" s="234" t="s">
        <v>165</v>
      </c>
      <c r="E263" s="267" t="s">
        <v>1</v>
      </c>
      <c r="F263" s="268" t="s">
        <v>215</v>
      </c>
      <c r="G263" s="266"/>
      <c r="H263" s="269">
        <v>3.9660000000000002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75" t="s">
        <v>165</v>
      </c>
      <c r="AU263" s="275" t="s">
        <v>83</v>
      </c>
      <c r="AV263" s="16" t="s">
        <v>216</v>
      </c>
      <c r="AW263" s="16" t="s">
        <v>31</v>
      </c>
      <c r="AX263" s="16" t="s">
        <v>75</v>
      </c>
      <c r="AY263" s="275" t="s">
        <v>161</v>
      </c>
    </row>
    <row r="264" s="13" customFormat="1">
      <c r="A264" s="13"/>
      <c r="B264" s="232"/>
      <c r="C264" s="233"/>
      <c r="D264" s="234" t="s">
        <v>165</v>
      </c>
      <c r="E264" s="235" t="s">
        <v>1</v>
      </c>
      <c r="F264" s="236" t="s">
        <v>295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165</v>
      </c>
      <c r="AU264" s="242" t="s">
        <v>83</v>
      </c>
      <c r="AV264" s="13" t="s">
        <v>83</v>
      </c>
      <c r="AW264" s="13" t="s">
        <v>31</v>
      </c>
      <c r="AX264" s="13" t="s">
        <v>75</v>
      </c>
      <c r="AY264" s="242" t="s">
        <v>161</v>
      </c>
    </row>
    <row r="265" s="15" customFormat="1">
      <c r="A265" s="15"/>
      <c r="B265" s="254"/>
      <c r="C265" s="255"/>
      <c r="D265" s="234" t="s">
        <v>165</v>
      </c>
      <c r="E265" s="256" t="s">
        <v>1</v>
      </c>
      <c r="F265" s="257" t="s">
        <v>296</v>
      </c>
      <c r="G265" s="255"/>
      <c r="H265" s="258">
        <v>6.7939999999999996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165</v>
      </c>
      <c r="AU265" s="264" t="s">
        <v>83</v>
      </c>
      <c r="AV265" s="15" t="s">
        <v>85</v>
      </c>
      <c r="AW265" s="15" t="s">
        <v>31</v>
      </c>
      <c r="AX265" s="15" t="s">
        <v>75</v>
      </c>
      <c r="AY265" s="264" t="s">
        <v>161</v>
      </c>
    </row>
    <row r="266" s="15" customFormat="1">
      <c r="A266" s="15"/>
      <c r="B266" s="254"/>
      <c r="C266" s="255"/>
      <c r="D266" s="234" t="s">
        <v>165</v>
      </c>
      <c r="E266" s="256" t="s">
        <v>1</v>
      </c>
      <c r="F266" s="257" t="s">
        <v>297</v>
      </c>
      <c r="G266" s="255"/>
      <c r="H266" s="258">
        <v>5.8700000000000001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4" t="s">
        <v>165</v>
      </c>
      <c r="AU266" s="264" t="s">
        <v>83</v>
      </c>
      <c r="AV266" s="15" t="s">
        <v>85</v>
      </c>
      <c r="AW266" s="15" t="s">
        <v>31</v>
      </c>
      <c r="AX266" s="15" t="s">
        <v>75</v>
      </c>
      <c r="AY266" s="264" t="s">
        <v>161</v>
      </c>
    </row>
    <row r="267" s="16" customFormat="1">
      <c r="A267" s="16"/>
      <c r="B267" s="265"/>
      <c r="C267" s="266"/>
      <c r="D267" s="234" t="s">
        <v>165</v>
      </c>
      <c r="E267" s="267" t="s">
        <v>1</v>
      </c>
      <c r="F267" s="268" t="s">
        <v>215</v>
      </c>
      <c r="G267" s="266"/>
      <c r="H267" s="269">
        <v>12.664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5" t="s">
        <v>165</v>
      </c>
      <c r="AU267" s="275" t="s">
        <v>83</v>
      </c>
      <c r="AV267" s="16" t="s">
        <v>216</v>
      </c>
      <c r="AW267" s="16" t="s">
        <v>31</v>
      </c>
      <c r="AX267" s="16" t="s">
        <v>75</v>
      </c>
      <c r="AY267" s="275" t="s">
        <v>161</v>
      </c>
    </row>
    <row r="268" s="13" customFormat="1">
      <c r="A268" s="13"/>
      <c r="B268" s="232"/>
      <c r="C268" s="233"/>
      <c r="D268" s="234" t="s">
        <v>165</v>
      </c>
      <c r="E268" s="235" t="s">
        <v>1</v>
      </c>
      <c r="F268" s="236" t="s">
        <v>298</v>
      </c>
      <c r="G268" s="233"/>
      <c r="H268" s="235" t="s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165</v>
      </c>
      <c r="AU268" s="242" t="s">
        <v>83</v>
      </c>
      <c r="AV268" s="13" t="s">
        <v>83</v>
      </c>
      <c r="AW268" s="13" t="s">
        <v>31</v>
      </c>
      <c r="AX268" s="13" t="s">
        <v>75</v>
      </c>
      <c r="AY268" s="242" t="s">
        <v>161</v>
      </c>
    </row>
    <row r="269" s="15" customFormat="1">
      <c r="A269" s="15"/>
      <c r="B269" s="254"/>
      <c r="C269" s="255"/>
      <c r="D269" s="234" t="s">
        <v>165</v>
      </c>
      <c r="E269" s="256" t="s">
        <v>1</v>
      </c>
      <c r="F269" s="257" t="s">
        <v>299</v>
      </c>
      <c r="G269" s="255"/>
      <c r="H269" s="258">
        <v>9.3100000000000005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165</v>
      </c>
      <c r="AU269" s="264" t="s">
        <v>83</v>
      </c>
      <c r="AV269" s="15" t="s">
        <v>85</v>
      </c>
      <c r="AW269" s="15" t="s">
        <v>31</v>
      </c>
      <c r="AX269" s="15" t="s">
        <v>75</v>
      </c>
      <c r="AY269" s="264" t="s">
        <v>161</v>
      </c>
    </row>
    <row r="270" s="15" customFormat="1">
      <c r="A270" s="15"/>
      <c r="B270" s="254"/>
      <c r="C270" s="255"/>
      <c r="D270" s="234" t="s">
        <v>165</v>
      </c>
      <c r="E270" s="256" t="s">
        <v>1</v>
      </c>
      <c r="F270" s="257" t="s">
        <v>300</v>
      </c>
      <c r="G270" s="255"/>
      <c r="H270" s="258">
        <v>2.4940000000000002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165</v>
      </c>
      <c r="AU270" s="264" t="s">
        <v>83</v>
      </c>
      <c r="AV270" s="15" t="s">
        <v>85</v>
      </c>
      <c r="AW270" s="15" t="s">
        <v>31</v>
      </c>
      <c r="AX270" s="15" t="s">
        <v>75</v>
      </c>
      <c r="AY270" s="264" t="s">
        <v>161</v>
      </c>
    </row>
    <row r="271" s="15" customFormat="1">
      <c r="A271" s="15"/>
      <c r="B271" s="254"/>
      <c r="C271" s="255"/>
      <c r="D271" s="234" t="s">
        <v>165</v>
      </c>
      <c r="E271" s="256" t="s">
        <v>1</v>
      </c>
      <c r="F271" s="257" t="s">
        <v>301</v>
      </c>
      <c r="G271" s="255"/>
      <c r="H271" s="258">
        <v>1.4510000000000001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4" t="s">
        <v>165</v>
      </c>
      <c r="AU271" s="264" t="s">
        <v>83</v>
      </c>
      <c r="AV271" s="15" t="s">
        <v>85</v>
      </c>
      <c r="AW271" s="15" t="s">
        <v>31</v>
      </c>
      <c r="AX271" s="15" t="s">
        <v>75</v>
      </c>
      <c r="AY271" s="264" t="s">
        <v>161</v>
      </c>
    </row>
    <row r="272" s="15" customFormat="1">
      <c r="A272" s="15"/>
      <c r="B272" s="254"/>
      <c r="C272" s="255"/>
      <c r="D272" s="234" t="s">
        <v>165</v>
      </c>
      <c r="E272" s="256" t="s">
        <v>1</v>
      </c>
      <c r="F272" s="257" t="s">
        <v>302</v>
      </c>
      <c r="G272" s="255"/>
      <c r="H272" s="258">
        <v>1.7290000000000001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165</v>
      </c>
      <c r="AU272" s="264" t="s">
        <v>83</v>
      </c>
      <c r="AV272" s="15" t="s">
        <v>85</v>
      </c>
      <c r="AW272" s="15" t="s">
        <v>31</v>
      </c>
      <c r="AX272" s="15" t="s">
        <v>75</v>
      </c>
      <c r="AY272" s="264" t="s">
        <v>161</v>
      </c>
    </row>
    <row r="273" s="16" customFormat="1">
      <c r="A273" s="16"/>
      <c r="B273" s="265"/>
      <c r="C273" s="266"/>
      <c r="D273" s="234" t="s">
        <v>165</v>
      </c>
      <c r="E273" s="267" t="s">
        <v>1</v>
      </c>
      <c r="F273" s="268" t="s">
        <v>215</v>
      </c>
      <c r="G273" s="266"/>
      <c r="H273" s="269">
        <v>14.984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5" t="s">
        <v>165</v>
      </c>
      <c r="AU273" s="275" t="s">
        <v>83</v>
      </c>
      <c r="AV273" s="16" t="s">
        <v>216</v>
      </c>
      <c r="AW273" s="16" t="s">
        <v>31</v>
      </c>
      <c r="AX273" s="16" t="s">
        <v>75</v>
      </c>
      <c r="AY273" s="275" t="s">
        <v>161</v>
      </c>
    </row>
    <row r="274" s="13" customFormat="1">
      <c r="A274" s="13"/>
      <c r="B274" s="232"/>
      <c r="C274" s="233"/>
      <c r="D274" s="234" t="s">
        <v>165</v>
      </c>
      <c r="E274" s="235" t="s">
        <v>1</v>
      </c>
      <c r="F274" s="236" t="s">
        <v>303</v>
      </c>
      <c r="G274" s="233"/>
      <c r="H274" s="235" t="s">
        <v>1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165</v>
      </c>
      <c r="AU274" s="242" t="s">
        <v>83</v>
      </c>
      <c r="AV274" s="13" t="s">
        <v>83</v>
      </c>
      <c r="AW274" s="13" t="s">
        <v>31</v>
      </c>
      <c r="AX274" s="13" t="s">
        <v>75</v>
      </c>
      <c r="AY274" s="242" t="s">
        <v>161</v>
      </c>
    </row>
    <row r="275" s="15" customFormat="1">
      <c r="A275" s="15"/>
      <c r="B275" s="254"/>
      <c r="C275" s="255"/>
      <c r="D275" s="234" t="s">
        <v>165</v>
      </c>
      <c r="E275" s="256" t="s">
        <v>1</v>
      </c>
      <c r="F275" s="257" t="s">
        <v>304</v>
      </c>
      <c r="G275" s="255"/>
      <c r="H275" s="258">
        <v>5.3639999999999999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165</v>
      </c>
      <c r="AU275" s="264" t="s">
        <v>83</v>
      </c>
      <c r="AV275" s="15" t="s">
        <v>85</v>
      </c>
      <c r="AW275" s="15" t="s">
        <v>31</v>
      </c>
      <c r="AX275" s="15" t="s">
        <v>75</v>
      </c>
      <c r="AY275" s="264" t="s">
        <v>161</v>
      </c>
    </row>
    <row r="276" s="15" customFormat="1">
      <c r="A276" s="15"/>
      <c r="B276" s="254"/>
      <c r="C276" s="255"/>
      <c r="D276" s="234" t="s">
        <v>165</v>
      </c>
      <c r="E276" s="256" t="s">
        <v>1</v>
      </c>
      <c r="F276" s="257" t="s">
        <v>305</v>
      </c>
      <c r="G276" s="255"/>
      <c r="H276" s="258">
        <v>2.5649999999999999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4" t="s">
        <v>165</v>
      </c>
      <c r="AU276" s="264" t="s">
        <v>83</v>
      </c>
      <c r="AV276" s="15" t="s">
        <v>85</v>
      </c>
      <c r="AW276" s="15" t="s">
        <v>31</v>
      </c>
      <c r="AX276" s="15" t="s">
        <v>75</v>
      </c>
      <c r="AY276" s="264" t="s">
        <v>161</v>
      </c>
    </row>
    <row r="277" s="16" customFormat="1">
      <c r="A277" s="16"/>
      <c r="B277" s="265"/>
      <c r="C277" s="266"/>
      <c r="D277" s="234" t="s">
        <v>165</v>
      </c>
      <c r="E277" s="267" t="s">
        <v>1</v>
      </c>
      <c r="F277" s="268" t="s">
        <v>215</v>
      </c>
      <c r="G277" s="266"/>
      <c r="H277" s="269">
        <v>7.9290000000000003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75" t="s">
        <v>165</v>
      </c>
      <c r="AU277" s="275" t="s">
        <v>83</v>
      </c>
      <c r="AV277" s="16" t="s">
        <v>216</v>
      </c>
      <c r="AW277" s="16" t="s">
        <v>31</v>
      </c>
      <c r="AX277" s="16" t="s">
        <v>75</v>
      </c>
      <c r="AY277" s="275" t="s">
        <v>161</v>
      </c>
    </row>
    <row r="278" s="14" customFormat="1">
      <c r="A278" s="14"/>
      <c r="B278" s="243"/>
      <c r="C278" s="244"/>
      <c r="D278" s="234" t="s">
        <v>165</v>
      </c>
      <c r="E278" s="245" t="s">
        <v>1</v>
      </c>
      <c r="F278" s="246" t="s">
        <v>206</v>
      </c>
      <c r="G278" s="244"/>
      <c r="H278" s="247">
        <v>39.542999999999999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165</v>
      </c>
      <c r="AU278" s="253" t="s">
        <v>83</v>
      </c>
      <c r="AV278" s="14" t="s">
        <v>164</v>
      </c>
      <c r="AW278" s="14" t="s">
        <v>31</v>
      </c>
      <c r="AX278" s="14" t="s">
        <v>83</v>
      </c>
      <c r="AY278" s="253" t="s">
        <v>161</v>
      </c>
    </row>
    <row r="279" s="2" customFormat="1" ht="24.15" customHeight="1">
      <c r="A279" s="39"/>
      <c r="B279" s="40"/>
      <c r="C279" s="218" t="s">
        <v>306</v>
      </c>
      <c r="D279" s="218" t="s">
        <v>162</v>
      </c>
      <c r="E279" s="219" t="s">
        <v>307</v>
      </c>
      <c r="F279" s="220" t="s">
        <v>308</v>
      </c>
      <c r="G279" s="221" t="s">
        <v>210</v>
      </c>
      <c r="H279" s="222">
        <v>65.509</v>
      </c>
      <c r="I279" s="223"/>
      <c r="J279" s="224">
        <f>ROUND(I279*H279,2)</f>
        <v>0</v>
      </c>
      <c r="K279" s="225"/>
      <c r="L279" s="45"/>
      <c r="M279" s="226" t="s">
        <v>1</v>
      </c>
      <c r="N279" s="227" t="s">
        <v>40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164</v>
      </c>
      <c r="AT279" s="230" t="s">
        <v>162</v>
      </c>
      <c r="AU279" s="230" t="s">
        <v>83</v>
      </c>
      <c r="AY279" s="18" t="s">
        <v>161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83</v>
      </c>
      <c r="BK279" s="231">
        <f>ROUND(I279*H279,2)</f>
        <v>0</v>
      </c>
      <c r="BL279" s="18" t="s">
        <v>164</v>
      </c>
      <c r="BM279" s="230" t="s">
        <v>309</v>
      </c>
    </row>
    <row r="280" s="13" customFormat="1">
      <c r="A280" s="13"/>
      <c r="B280" s="232"/>
      <c r="C280" s="233"/>
      <c r="D280" s="234" t="s">
        <v>165</v>
      </c>
      <c r="E280" s="235" t="s">
        <v>1</v>
      </c>
      <c r="F280" s="236" t="s">
        <v>310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165</v>
      </c>
      <c r="AU280" s="242" t="s">
        <v>83</v>
      </c>
      <c r="AV280" s="13" t="s">
        <v>83</v>
      </c>
      <c r="AW280" s="13" t="s">
        <v>31</v>
      </c>
      <c r="AX280" s="13" t="s">
        <v>75</v>
      </c>
      <c r="AY280" s="242" t="s">
        <v>161</v>
      </c>
    </row>
    <row r="281" s="15" customFormat="1">
      <c r="A281" s="15"/>
      <c r="B281" s="254"/>
      <c r="C281" s="255"/>
      <c r="D281" s="234" t="s">
        <v>165</v>
      </c>
      <c r="E281" s="256" t="s">
        <v>1</v>
      </c>
      <c r="F281" s="257" t="s">
        <v>311</v>
      </c>
      <c r="G281" s="255"/>
      <c r="H281" s="258">
        <v>46.034999999999997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4" t="s">
        <v>165</v>
      </c>
      <c r="AU281" s="264" t="s">
        <v>83</v>
      </c>
      <c r="AV281" s="15" t="s">
        <v>85</v>
      </c>
      <c r="AW281" s="15" t="s">
        <v>31</v>
      </c>
      <c r="AX281" s="15" t="s">
        <v>75</v>
      </c>
      <c r="AY281" s="264" t="s">
        <v>161</v>
      </c>
    </row>
    <row r="282" s="16" customFormat="1">
      <c r="A282" s="16"/>
      <c r="B282" s="265"/>
      <c r="C282" s="266"/>
      <c r="D282" s="234" t="s">
        <v>165</v>
      </c>
      <c r="E282" s="267" t="s">
        <v>1</v>
      </c>
      <c r="F282" s="268" t="s">
        <v>215</v>
      </c>
      <c r="G282" s="266"/>
      <c r="H282" s="269">
        <v>46.034999999999997</v>
      </c>
      <c r="I282" s="270"/>
      <c r="J282" s="266"/>
      <c r="K282" s="266"/>
      <c r="L282" s="271"/>
      <c r="M282" s="272"/>
      <c r="N282" s="273"/>
      <c r="O282" s="273"/>
      <c r="P282" s="273"/>
      <c r="Q282" s="273"/>
      <c r="R282" s="273"/>
      <c r="S282" s="273"/>
      <c r="T282" s="274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75" t="s">
        <v>165</v>
      </c>
      <c r="AU282" s="275" t="s">
        <v>83</v>
      </c>
      <c r="AV282" s="16" t="s">
        <v>216</v>
      </c>
      <c r="AW282" s="16" t="s">
        <v>31</v>
      </c>
      <c r="AX282" s="16" t="s">
        <v>75</v>
      </c>
      <c r="AY282" s="275" t="s">
        <v>161</v>
      </c>
    </row>
    <row r="283" s="15" customFormat="1">
      <c r="A283" s="15"/>
      <c r="B283" s="254"/>
      <c r="C283" s="255"/>
      <c r="D283" s="234" t="s">
        <v>165</v>
      </c>
      <c r="E283" s="256" t="s">
        <v>1</v>
      </c>
      <c r="F283" s="257" t="s">
        <v>312</v>
      </c>
      <c r="G283" s="255"/>
      <c r="H283" s="258">
        <v>2.9329999999999998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4" t="s">
        <v>165</v>
      </c>
      <c r="AU283" s="264" t="s">
        <v>83</v>
      </c>
      <c r="AV283" s="15" t="s">
        <v>85</v>
      </c>
      <c r="AW283" s="15" t="s">
        <v>31</v>
      </c>
      <c r="AX283" s="15" t="s">
        <v>75</v>
      </c>
      <c r="AY283" s="264" t="s">
        <v>161</v>
      </c>
    </row>
    <row r="284" s="15" customFormat="1">
      <c r="A284" s="15"/>
      <c r="B284" s="254"/>
      <c r="C284" s="255"/>
      <c r="D284" s="234" t="s">
        <v>165</v>
      </c>
      <c r="E284" s="256" t="s">
        <v>1</v>
      </c>
      <c r="F284" s="257" t="s">
        <v>313</v>
      </c>
      <c r="G284" s="255"/>
      <c r="H284" s="258">
        <v>10.303000000000001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165</v>
      </c>
      <c r="AU284" s="264" t="s">
        <v>83</v>
      </c>
      <c r="AV284" s="15" t="s">
        <v>85</v>
      </c>
      <c r="AW284" s="15" t="s">
        <v>31</v>
      </c>
      <c r="AX284" s="15" t="s">
        <v>75</v>
      </c>
      <c r="AY284" s="264" t="s">
        <v>161</v>
      </c>
    </row>
    <row r="285" s="15" customFormat="1">
      <c r="A285" s="15"/>
      <c r="B285" s="254"/>
      <c r="C285" s="255"/>
      <c r="D285" s="234" t="s">
        <v>165</v>
      </c>
      <c r="E285" s="256" t="s">
        <v>1</v>
      </c>
      <c r="F285" s="257" t="s">
        <v>314</v>
      </c>
      <c r="G285" s="255"/>
      <c r="H285" s="258">
        <v>2.8380000000000001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165</v>
      </c>
      <c r="AU285" s="264" t="s">
        <v>83</v>
      </c>
      <c r="AV285" s="15" t="s">
        <v>85</v>
      </c>
      <c r="AW285" s="15" t="s">
        <v>31</v>
      </c>
      <c r="AX285" s="15" t="s">
        <v>75</v>
      </c>
      <c r="AY285" s="264" t="s">
        <v>161</v>
      </c>
    </row>
    <row r="286" s="16" customFormat="1">
      <c r="A286" s="16"/>
      <c r="B286" s="265"/>
      <c r="C286" s="266"/>
      <c r="D286" s="234" t="s">
        <v>165</v>
      </c>
      <c r="E286" s="267" t="s">
        <v>1</v>
      </c>
      <c r="F286" s="268" t="s">
        <v>215</v>
      </c>
      <c r="G286" s="266"/>
      <c r="H286" s="269">
        <v>16.074000000000002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75" t="s">
        <v>165</v>
      </c>
      <c r="AU286" s="275" t="s">
        <v>83</v>
      </c>
      <c r="AV286" s="16" t="s">
        <v>216</v>
      </c>
      <c r="AW286" s="16" t="s">
        <v>31</v>
      </c>
      <c r="AX286" s="16" t="s">
        <v>75</v>
      </c>
      <c r="AY286" s="275" t="s">
        <v>161</v>
      </c>
    </row>
    <row r="287" s="15" customFormat="1">
      <c r="A287" s="15"/>
      <c r="B287" s="254"/>
      <c r="C287" s="255"/>
      <c r="D287" s="234" t="s">
        <v>165</v>
      </c>
      <c r="E287" s="256" t="s">
        <v>1</v>
      </c>
      <c r="F287" s="257" t="s">
        <v>315</v>
      </c>
      <c r="G287" s="255"/>
      <c r="H287" s="258">
        <v>3.3999999999999999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165</v>
      </c>
      <c r="AU287" s="264" t="s">
        <v>83</v>
      </c>
      <c r="AV287" s="15" t="s">
        <v>85</v>
      </c>
      <c r="AW287" s="15" t="s">
        <v>31</v>
      </c>
      <c r="AX287" s="15" t="s">
        <v>75</v>
      </c>
      <c r="AY287" s="264" t="s">
        <v>161</v>
      </c>
    </row>
    <row r="288" s="16" customFormat="1">
      <c r="A288" s="16"/>
      <c r="B288" s="265"/>
      <c r="C288" s="266"/>
      <c r="D288" s="234" t="s">
        <v>165</v>
      </c>
      <c r="E288" s="267" t="s">
        <v>1</v>
      </c>
      <c r="F288" s="268" t="s">
        <v>215</v>
      </c>
      <c r="G288" s="266"/>
      <c r="H288" s="269">
        <v>3.3999999999999999</v>
      </c>
      <c r="I288" s="270"/>
      <c r="J288" s="266"/>
      <c r="K288" s="266"/>
      <c r="L288" s="271"/>
      <c r="M288" s="272"/>
      <c r="N288" s="273"/>
      <c r="O288" s="273"/>
      <c r="P288" s="273"/>
      <c r="Q288" s="273"/>
      <c r="R288" s="273"/>
      <c r="S288" s="273"/>
      <c r="T288" s="274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75" t="s">
        <v>165</v>
      </c>
      <c r="AU288" s="275" t="s">
        <v>83</v>
      </c>
      <c r="AV288" s="16" t="s">
        <v>216</v>
      </c>
      <c r="AW288" s="16" t="s">
        <v>31</v>
      </c>
      <c r="AX288" s="16" t="s">
        <v>75</v>
      </c>
      <c r="AY288" s="275" t="s">
        <v>161</v>
      </c>
    </row>
    <row r="289" s="14" customFormat="1">
      <c r="A289" s="14"/>
      <c r="B289" s="243"/>
      <c r="C289" s="244"/>
      <c r="D289" s="234" t="s">
        <v>165</v>
      </c>
      <c r="E289" s="245" t="s">
        <v>1</v>
      </c>
      <c r="F289" s="246" t="s">
        <v>206</v>
      </c>
      <c r="G289" s="244"/>
      <c r="H289" s="247">
        <v>65.509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165</v>
      </c>
      <c r="AU289" s="253" t="s">
        <v>83</v>
      </c>
      <c r="AV289" s="14" t="s">
        <v>164</v>
      </c>
      <c r="AW289" s="14" t="s">
        <v>31</v>
      </c>
      <c r="AX289" s="14" t="s">
        <v>83</v>
      </c>
      <c r="AY289" s="253" t="s">
        <v>161</v>
      </c>
    </row>
    <row r="290" s="2" customFormat="1" ht="16.5" customHeight="1">
      <c r="A290" s="39"/>
      <c r="B290" s="40"/>
      <c r="C290" s="218" t="s">
        <v>254</v>
      </c>
      <c r="D290" s="218" t="s">
        <v>162</v>
      </c>
      <c r="E290" s="219" t="s">
        <v>316</v>
      </c>
      <c r="F290" s="220" t="s">
        <v>317</v>
      </c>
      <c r="G290" s="221" t="s">
        <v>253</v>
      </c>
      <c r="H290" s="222">
        <v>4.7149999999999999</v>
      </c>
      <c r="I290" s="223"/>
      <c r="J290" s="224">
        <f>ROUND(I290*H290,2)</f>
        <v>0</v>
      </c>
      <c r="K290" s="225"/>
      <c r="L290" s="45"/>
      <c r="M290" s="226" t="s">
        <v>1</v>
      </c>
      <c r="N290" s="227" t="s">
        <v>40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164</v>
      </c>
      <c r="AT290" s="230" t="s">
        <v>162</v>
      </c>
      <c r="AU290" s="230" t="s">
        <v>83</v>
      </c>
      <c r="AY290" s="18" t="s">
        <v>161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83</v>
      </c>
      <c r="BK290" s="231">
        <f>ROUND(I290*H290,2)</f>
        <v>0</v>
      </c>
      <c r="BL290" s="18" t="s">
        <v>164</v>
      </c>
      <c r="BM290" s="230" t="s">
        <v>318</v>
      </c>
    </row>
    <row r="291" s="15" customFormat="1">
      <c r="A291" s="15"/>
      <c r="B291" s="254"/>
      <c r="C291" s="255"/>
      <c r="D291" s="234" t="s">
        <v>165</v>
      </c>
      <c r="E291" s="256" t="s">
        <v>1</v>
      </c>
      <c r="F291" s="257" t="s">
        <v>319</v>
      </c>
      <c r="G291" s="255"/>
      <c r="H291" s="258">
        <v>1.9350000000000001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165</v>
      </c>
      <c r="AU291" s="264" t="s">
        <v>83</v>
      </c>
      <c r="AV291" s="15" t="s">
        <v>85</v>
      </c>
      <c r="AW291" s="15" t="s">
        <v>31</v>
      </c>
      <c r="AX291" s="15" t="s">
        <v>75</v>
      </c>
      <c r="AY291" s="264" t="s">
        <v>161</v>
      </c>
    </row>
    <row r="292" s="16" customFormat="1">
      <c r="A292" s="16"/>
      <c r="B292" s="265"/>
      <c r="C292" s="266"/>
      <c r="D292" s="234" t="s">
        <v>165</v>
      </c>
      <c r="E292" s="267" t="s">
        <v>1</v>
      </c>
      <c r="F292" s="268" t="s">
        <v>215</v>
      </c>
      <c r="G292" s="266"/>
      <c r="H292" s="269">
        <v>1.9350000000000001</v>
      </c>
      <c r="I292" s="270"/>
      <c r="J292" s="266"/>
      <c r="K292" s="266"/>
      <c r="L292" s="271"/>
      <c r="M292" s="272"/>
      <c r="N292" s="273"/>
      <c r="O292" s="273"/>
      <c r="P292" s="273"/>
      <c r="Q292" s="273"/>
      <c r="R292" s="273"/>
      <c r="S292" s="273"/>
      <c r="T292" s="274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75" t="s">
        <v>165</v>
      </c>
      <c r="AU292" s="275" t="s">
        <v>83</v>
      </c>
      <c r="AV292" s="16" t="s">
        <v>216</v>
      </c>
      <c r="AW292" s="16" t="s">
        <v>31</v>
      </c>
      <c r="AX292" s="16" t="s">
        <v>75</v>
      </c>
      <c r="AY292" s="275" t="s">
        <v>161</v>
      </c>
    </row>
    <row r="293" s="15" customFormat="1">
      <c r="A293" s="15"/>
      <c r="B293" s="254"/>
      <c r="C293" s="255"/>
      <c r="D293" s="234" t="s">
        <v>165</v>
      </c>
      <c r="E293" s="256" t="s">
        <v>1</v>
      </c>
      <c r="F293" s="257" t="s">
        <v>320</v>
      </c>
      <c r="G293" s="255"/>
      <c r="H293" s="258">
        <v>2.7799999999999998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4" t="s">
        <v>165</v>
      </c>
      <c r="AU293" s="264" t="s">
        <v>83</v>
      </c>
      <c r="AV293" s="15" t="s">
        <v>85</v>
      </c>
      <c r="AW293" s="15" t="s">
        <v>31</v>
      </c>
      <c r="AX293" s="15" t="s">
        <v>75</v>
      </c>
      <c r="AY293" s="264" t="s">
        <v>161</v>
      </c>
    </row>
    <row r="294" s="16" customFormat="1">
      <c r="A294" s="16"/>
      <c r="B294" s="265"/>
      <c r="C294" s="266"/>
      <c r="D294" s="234" t="s">
        <v>165</v>
      </c>
      <c r="E294" s="267" t="s">
        <v>1</v>
      </c>
      <c r="F294" s="268" t="s">
        <v>215</v>
      </c>
      <c r="G294" s="266"/>
      <c r="H294" s="269">
        <v>2.7799999999999998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75" t="s">
        <v>165</v>
      </c>
      <c r="AU294" s="275" t="s">
        <v>83</v>
      </c>
      <c r="AV294" s="16" t="s">
        <v>216</v>
      </c>
      <c r="AW294" s="16" t="s">
        <v>31</v>
      </c>
      <c r="AX294" s="16" t="s">
        <v>75</v>
      </c>
      <c r="AY294" s="275" t="s">
        <v>161</v>
      </c>
    </row>
    <row r="295" s="14" customFormat="1">
      <c r="A295" s="14"/>
      <c r="B295" s="243"/>
      <c r="C295" s="244"/>
      <c r="D295" s="234" t="s">
        <v>165</v>
      </c>
      <c r="E295" s="245" t="s">
        <v>1</v>
      </c>
      <c r="F295" s="246" t="s">
        <v>206</v>
      </c>
      <c r="G295" s="244"/>
      <c r="H295" s="247">
        <v>4.7149999999999999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165</v>
      </c>
      <c r="AU295" s="253" t="s">
        <v>83</v>
      </c>
      <c r="AV295" s="14" t="s">
        <v>164</v>
      </c>
      <c r="AW295" s="14" t="s">
        <v>31</v>
      </c>
      <c r="AX295" s="14" t="s">
        <v>83</v>
      </c>
      <c r="AY295" s="253" t="s">
        <v>161</v>
      </c>
    </row>
    <row r="296" s="2" customFormat="1" ht="16.5" customHeight="1">
      <c r="A296" s="39"/>
      <c r="B296" s="40"/>
      <c r="C296" s="218" t="s">
        <v>321</v>
      </c>
      <c r="D296" s="218" t="s">
        <v>162</v>
      </c>
      <c r="E296" s="219" t="s">
        <v>322</v>
      </c>
      <c r="F296" s="220" t="s">
        <v>323</v>
      </c>
      <c r="G296" s="221" t="s">
        <v>253</v>
      </c>
      <c r="H296" s="222">
        <v>4.7149999999999999</v>
      </c>
      <c r="I296" s="223"/>
      <c r="J296" s="224">
        <f>ROUND(I296*H296,2)</f>
        <v>0</v>
      </c>
      <c r="K296" s="225"/>
      <c r="L296" s="45"/>
      <c r="M296" s="226" t="s">
        <v>1</v>
      </c>
      <c r="N296" s="227" t="s">
        <v>40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164</v>
      </c>
      <c r="AT296" s="230" t="s">
        <v>162</v>
      </c>
      <c r="AU296" s="230" t="s">
        <v>83</v>
      </c>
      <c r="AY296" s="18" t="s">
        <v>161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83</v>
      </c>
      <c r="BK296" s="231">
        <f>ROUND(I296*H296,2)</f>
        <v>0</v>
      </c>
      <c r="BL296" s="18" t="s">
        <v>164</v>
      </c>
      <c r="BM296" s="230" t="s">
        <v>324</v>
      </c>
    </row>
    <row r="297" s="15" customFormat="1">
      <c r="A297" s="15"/>
      <c r="B297" s="254"/>
      <c r="C297" s="255"/>
      <c r="D297" s="234" t="s">
        <v>165</v>
      </c>
      <c r="E297" s="256" t="s">
        <v>1</v>
      </c>
      <c r="F297" s="257" t="s">
        <v>325</v>
      </c>
      <c r="G297" s="255"/>
      <c r="H297" s="258">
        <v>4.7149999999999999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4" t="s">
        <v>165</v>
      </c>
      <c r="AU297" s="264" t="s">
        <v>83</v>
      </c>
      <c r="AV297" s="15" t="s">
        <v>85</v>
      </c>
      <c r="AW297" s="15" t="s">
        <v>31</v>
      </c>
      <c r="AX297" s="15" t="s">
        <v>75</v>
      </c>
      <c r="AY297" s="264" t="s">
        <v>161</v>
      </c>
    </row>
    <row r="298" s="14" customFormat="1">
      <c r="A298" s="14"/>
      <c r="B298" s="243"/>
      <c r="C298" s="244"/>
      <c r="D298" s="234" t="s">
        <v>165</v>
      </c>
      <c r="E298" s="245" t="s">
        <v>1</v>
      </c>
      <c r="F298" s="246" t="s">
        <v>206</v>
      </c>
      <c r="G298" s="244"/>
      <c r="H298" s="247">
        <v>4.7149999999999999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165</v>
      </c>
      <c r="AU298" s="253" t="s">
        <v>83</v>
      </c>
      <c r="AV298" s="14" t="s">
        <v>164</v>
      </c>
      <c r="AW298" s="14" t="s">
        <v>31</v>
      </c>
      <c r="AX298" s="14" t="s">
        <v>83</v>
      </c>
      <c r="AY298" s="253" t="s">
        <v>161</v>
      </c>
    </row>
    <row r="299" s="2" customFormat="1" ht="24.15" customHeight="1">
      <c r="A299" s="39"/>
      <c r="B299" s="40"/>
      <c r="C299" s="218" t="s">
        <v>263</v>
      </c>
      <c r="D299" s="218" t="s">
        <v>162</v>
      </c>
      <c r="E299" s="219" t="s">
        <v>326</v>
      </c>
      <c r="F299" s="220" t="s">
        <v>327</v>
      </c>
      <c r="G299" s="221" t="s">
        <v>328</v>
      </c>
      <c r="H299" s="222">
        <v>0.92000000000000004</v>
      </c>
      <c r="I299" s="223"/>
      <c r="J299" s="224">
        <f>ROUND(I299*H299,2)</f>
        <v>0</v>
      </c>
      <c r="K299" s="225"/>
      <c r="L299" s="45"/>
      <c r="M299" s="226" t="s">
        <v>1</v>
      </c>
      <c r="N299" s="227" t="s">
        <v>40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164</v>
      </c>
      <c r="AT299" s="230" t="s">
        <v>162</v>
      </c>
      <c r="AU299" s="230" t="s">
        <v>83</v>
      </c>
      <c r="AY299" s="18" t="s">
        <v>161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83</v>
      </c>
      <c r="BK299" s="231">
        <f>ROUND(I299*H299,2)</f>
        <v>0</v>
      </c>
      <c r="BL299" s="18" t="s">
        <v>164</v>
      </c>
      <c r="BM299" s="230" t="s">
        <v>329</v>
      </c>
    </row>
    <row r="300" s="13" customFormat="1">
      <c r="A300" s="13"/>
      <c r="B300" s="232"/>
      <c r="C300" s="233"/>
      <c r="D300" s="234" t="s">
        <v>165</v>
      </c>
      <c r="E300" s="235" t="s">
        <v>1</v>
      </c>
      <c r="F300" s="236" t="s">
        <v>330</v>
      </c>
      <c r="G300" s="233"/>
      <c r="H300" s="235" t="s">
        <v>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165</v>
      </c>
      <c r="AU300" s="242" t="s">
        <v>83</v>
      </c>
      <c r="AV300" s="13" t="s">
        <v>83</v>
      </c>
      <c r="AW300" s="13" t="s">
        <v>31</v>
      </c>
      <c r="AX300" s="13" t="s">
        <v>75</v>
      </c>
      <c r="AY300" s="242" t="s">
        <v>161</v>
      </c>
    </row>
    <row r="301" s="13" customFormat="1">
      <c r="A301" s="13"/>
      <c r="B301" s="232"/>
      <c r="C301" s="233"/>
      <c r="D301" s="234" t="s">
        <v>165</v>
      </c>
      <c r="E301" s="235" t="s">
        <v>1</v>
      </c>
      <c r="F301" s="236" t="s">
        <v>331</v>
      </c>
      <c r="G301" s="233"/>
      <c r="H301" s="235" t="s">
        <v>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165</v>
      </c>
      <c r="AU301" s="242" t="s">
        <v>83</v>
      </c>
      <c r="AV301" s="13" t="s">
        <v>83</v>
      </c>
      <c r="AW301" s="13" t="s">
        <v>31</v>
      </c>
      <c r="AX301" s="13" t="s">
        <v>75</v>
      </c>
      <c r="AY301" s="242" t="s">
        <v>161</v>
      </c>
    </row>
    <row r="302" s="13" customFormat="1">
      <c r="A302" s="13"/>
      <c r="B302" s="232"/>
      <c r="C302" s="233"/>
      <c r="D302" s="234" t="s">
        <v>165</v>
      </c>
      <c r="E302" s="235" t="s">
        <v>1</v>
      </c>
      <c r="F302" s="236" t="s">
        <v>332</v>
      </c>
      <c r="G302" s="233"/>
      <c r="H302" s="235" t="s">
        <v>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165</v>
      </c>
      <c r="AU302" s="242" t="s">
        <v>83</v>
      </c>
      <c r="AV302" s="13" t="s">
        <v>83</v>
      </c>
      <c r="AW302" s="13" t="s">
        <v>31</v>
      </c>
      <c r="AX302" s="13" t="s">
        <v>75</v>
      </c>
      <c r="AY302" s="242" t="s">
        <v>161</v>
      </c>
    </row>
    <row r="303" s="15" customFormat="1">
      <c r="A303" s="15"/>
      <c r="B303" s="254"/>
      <c r="C303" s="255"/>
      <c r="D303" s="234" t="s">
        <v>165</v>
      </c>
      <c r="E303" s="256" t="s">
        <v>1</v>
      </c>
      <c r="F303" s="257" t="s">
        <v>333</v>
      </c>
      <c r="G303" s="255"/>
      <c r="H303" s="258">
        <v>0.86799999999999999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165</v>
      </c>
      <c r="AU303" s="264" t="s">
        <v>83</v>
      </c>
      <c r="AV303" s="15" t="s">
        <v>85</v>
      </c>
      <c r="AW303" s="15" t="s">
        <v>31</v>
      </c>
      <c r="AX303" s="15" t="s">
        <v>75</v>
      </c>
      <c r="AY303" s="264" t="s">
        <v>161</v>
      </c>
    </row>
    <row r="304" s="16" customFormat="1">
      <c r="A304" s="16"/>
      <c r="B304" s="265"/>
      <c r="C304" s="266"/>
      <c r="D304" s="234" t="s">
        <v>165</v>
      </c>
      <c r="E304" s="267" t="s">
        <v>1</v>
      </c>
      <c r="F304" s="268" t="s">
        <v>215</v>
      </c>
      <c r="G304" s="266"/>
      <c r="H304" s="269">
        <v>0.86799999999999999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75" t="s">
        <v>165</v>
      </c>
      <c r="AU304" s="275" t="s">
        <v>83</v>
      </c>
      <c r="AV304" s="16" t="s">
        <v>216</v>
      </c>
      <c r="AW304" s="16" t="s">
        <v>31</v>
      </c>
      <c r="AX304" s="16" t="s">
        <v>75</v>
      </c>
      <c r="AY304" s="275" t="s">
        <v>161</v>
      </c>
    </row>
    <row r="305" s="15" customFormat="1">
      <c r="A305" s="15"/>
      <c r="B305" s="254"/>
      <c r="C305" s="255"/>
      <c r="D305" s="234" t="s">
        <v>165</v>
      </c>
      <c r="E305" s="256" t="s">
        <v>1</v>
      </c>
      <c r="F305" s="257" t="s">
        <v>334</v>
      </c>
      <c r="G305" s="255"/>
      <c r="H305" s="258">
        <v>0.051999999999999998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4" t="s">
        <v>165</v>
      </c>
      <c r="AU305" s="264" t="s">
        <v>83</v>
      </c>
      <c r="AV305" s="15" t="s">
        <v>85</v>
      </c>
      <c r="AW305" s="15" t="s">
        <v>31</v>
      </c>
      <c r="AX305" s="15" t="s">
        <v>75</v>
      </c>
      <c r="AY305" s="264" t="s">
        <v>161</v>
      </c>
    </row>
    <row r="306" s="16" customFormat="1">
      <c r="A306" s="16"/>
      <c r="B306" s="265"/>
      <c r="C306" s="266"/>
      <c r="D306" s="234" t="s">
        <v>165</v>
      </c>
      <c r="E306" s="267" t="s">
        <v>1</v>
      </c>
      <c r="F306" s="268" t="s">
        <v>215</v>
      </c>
      <c r="G306" s="266"/>
      <c r="H306" s="269">
        <v>0.051999999999999998</v>
      </c>
      <c r="I306" s="270"/>
      <c r="J306" s="266"/>
      <c r="K306" s="266"/>
      <c r="L306" s="271"/>
      <c r="M306" s="272"/>
      <c r="N306" s="273"/>
      <c r="O306" s="273"/>
      <c r="P306" s="273"/>
      <c r="Q306" s="273"/>
      <c r="R306" s="273"/>
      <c r="S306" s="273"/>
      <c r="T306" s="274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75" t="s">
        <v>165</v>
      </c>
      <c r="AU306" s="275" t="s">
        <v>83</v>
      </c>
      <c r="AV306" s="16" t="s">
        <v>216</v>
      </c>
      <c r="AW306" s="16" t="s">
        <v>31</v>
      </c>
      <c r="AX306" s="16" t="s">
        <v>75</v>
      </c>
      <c r="AY306" s="275" t="s">
        <v>161</v>
      </c>
    </row>
    <row r="307" s="14" customFormat="1">
      <c r="A307" s="14"/>
      <c r="B307" s="243"/>
      <c r="C307" s="244"/>
      <c r="D307" s="234" t="s">
        <v>165</v>
      </c>
      <c r="E307" s="245" t="s">
        <v>1</v>
      </c>
      <c r="F307" s="246" t="s">
        <v>206</v>
      </c>
      <c r="G307" s="244"/>
      <c r="H307" s="247">
        <v>0.92000000000000004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165</v>
      </c>
      <c r="AU307" s="253" t="s">
        <v>83</v>
      </c>
      <c r="AV307" s="14" t="s">
        <v>164</v>
      </c>
      <c r="AW307" s="14" t="s">
        <v>31</v>
      </c>
      <c r="AX307" s="14" t="s">
        <v>83</v>
      </c>
      <c r="AY307" s="253" t="s">
        <v>161</v>
      </c>
    </row>
    <row r="308" s="2" customFormat="1" ht="16.5" customHeight="1">
      <c r="A308" s="39"/>
      <c r="B308" s="40"/>
      <c r="C308" s="218" t="s">
        <v>335</v>
      </c>
      <c r="D308" s="218" t="s">
        <v>162</v>
      </c>
      <c r="E308" s="219" t="s">
        <v>336</v>
      </c>
      <c r="F308" s="220" t="s">
        <v>337</v>
      </c>
      <c r="G308" s="221" t="s">
        <v>210</v>
      </c>
      <c r="H308" s="222">
        <v>39.857999999999997</v>
      </c>
      <c r="I308" s="223"/>
      <c r="J308" s="224">
        <f>ROUND(I308*H308,2)</f>
        <v>0</v>
      </c>
      <c r="K308" s="225"/>
      <c r="L308" s="45"/>
      <c r="M308" s="226" t="s">
        <v>1</v>
      </c>
      <c r="N308" s="227" t="s">
        <v>40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164</v>
      </c>
      <c r="AT308" s="230" t="s">
        <v>162</v>
      </c>
      <c r="AU308" s="230" t="s">
        <v>83</v>
      </c>
      <c r="AY308" s="18" t="s">
        <v>161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83</v>
      </c>
      <c r="BK308" s="231">
        <f>ROUND(I308*H308,2)</f>
        <v>0</v>
      </c>
      <c r="BL308" s="18" t="s">
        <v>164</v>
      </c>
      <c r="BM308" s="230" t="s">
        <v>338</v>
      </c>
    </row>
    <row r="309" s="13" customFormat="1">
      <c r="A309" s="13"/>
      <c r="B309" s="232"/>
      <c r="C309" s="233"/>
      <c r="D309" s="234" t="s">
        <v>165</v>
      </c>
      <c r="E309" s="235" t="s">
        <v>1</v>
      </c>
      <c r="F309" s="236" t="s">
        <v>330</v>
      </c>
      <c r="G309" s="233"/>
      <c r="H309" s="235" t="s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165</v>
      </c>
      <c r="AU309" s="242" t="s">
        <v>83</v>
      </c>
      <c r="AV309" s="13" t="s">
        <v>83</v>
      </c>
      <c r="AW309" s="13" t="s">
        <v>31</v>
      </c>
      <c r="AX309" s="13" t="s">
        <v>75</v>
      </c>
      <c r="AY309" s="242" t="s">
        <v>161</v>
      </c>
    </row>
    <row r="310" s="13" customFormat="1">
      <c r="A310" s="13"/>
      <c r="B310" s="232"/>
      <c r="C310" s="233"/>
      <c r="D310" s="234" t="s">
        <v>165</v>
      </c>
      <c r="E310" s="235" t="s">
        <v>1</v>
      </c>
      <c r="F310" s="236" t="s">
        <v>339</v>
      </c>
      <c r="G310" s="233"/>
      <c r="H310" s="235" t="s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165</v>
      </c>
      <c r="AU310" s="242" t="s">
        <v>83</v>
      </c>
      <c r="AV310" s="13" t="s">
        <v>83</v>
      </c>
      <c r="AW310" s="13" t="s">
        <v>31</v>
      </c>
      <c r="AX310" s="13" t="s">
        <v>75</v>
      </c>
      <c r="AY310" s="242" t="s">
        <v>161</v>
      </c>
    </row>
    <row r="311" s="13" customFormat="1">
      <c r="A311" s="13"/>
      <c r="B311" s="232"/>
      <c r="C311" s="233"/>
      <c r="D311" s="234" t="s">
        <v>165</v>
      </c>
      <c r="E311" s="235" t="s">
        <v>1</v>
      </c>
      <c r="F311" s="236" t="s">
        <v>332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165</v>
      </c>
      <c r="AU311" s="242" t="s">
        <v>83</v>
      </c>
      <c r="AV311" s="13" t="s">
        <v>83</v>
      </c>
      <c r="AW311" s="13" t="s">
        <v>31</v>
      </c>
      <c r="AX311" s="13" t="s">
        <v>75</v>
      </c>
      <c r="AY311" s="242" t="s">
        <v>161</v>
      </c>
    </row>
    <row r="312" s="15" customFormat="1">
      <c r="A312" s="15"/>
      <c r="B312" s="254"/>
      <c r="C312" s="255"/>
      <c r="D312" s="234" t="s">
        <v>165</v>
      </c>
      <c r="E312" s="256" t="s">
        <v>1</v>
      </c>
      <c r="F312" s="257" t="s">
        <v>340</v>
      </c>
      <c r="G312" s="255"/>
      <c r="H312" s="258">
        <v>37.308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165</v>
      </c>
      <c r="AU312" s="264" t="s">
        <v>83</v>
      </c>
      <c r="AV312" s="15" t="s">
        <v>85</v>
      </c>
      <c r="AW312" s="15" t="s">
        <v>31</v>
      </c>
      <c r="AX312" s="15" t="s">
        <v>75</v>
      </c>
      <c r="AY312" s="264" t="s">
        <v>161</v>
      </c>
    </row>
    <row r="313" s="16" customFormat="1">
      <c r="A313" s="16"/>
      <c r="B313" s="265"/>
      <c r="C313" s="266"/>
      <c r="D313" s="234" t="s">
        <v>165</v>
      </c>
      <c r="E313" s="267" t="s">
        <v>1</v>
      </c>
      <c r="F313" s="268" t="s">
        <v>215</v>
      </c>
      <c r="G313" s="266"/>
      <c r="H313" s="269">
        <v>37.308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75" t="s">
        <v>165</v>
      </c>
      <c r="AU313" s="275" t="s">
        <v>83</v>
      </c>
      <c r="AV313" s="16" t="s">
        <v>216</v>
      </c>
      <c r="AW313" s="16" t="s">
        <v>31</v>
      </c>
      <c r="AX313" s="16" t="s">
        <v>75</v>
      </c>
      <c r="AY313" s="275" t="s">
        <v>161</v>
      </c>
    </row>
    <row r="314" s="15" customFormat="1">
      <c r="A314" s="15"/>
      <c r="B314" s="254"/>
      <c r="C314" s="255"/>
      <c r="D314" s="234" t="s">
        <v>165</v>
      </c>
      <c r="E314" s="256" t="s">
        <v>1</v>
      </c>
      <c r="F314" s="257" t="s">
        <v>341</v>
      </c>
      <c r="G314" s="255"/>
      <c r="H314" s="258">
        <v>2.5499999999999998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4" t="s">
        <v>165</v>
      </c>
      <c r="AU314" s="264" t="s">
        <v>83</v>
      </c>
      <c r="AV314" s="15" t="s">
        <v>85</v>
      </c>
      <c r="AW314" s="15" t="s">
        <v>31</v>
      </c>
      <c r="AX314" s="15" t="s">
        <v>75</v>
      </c>
      <c r="AY314" s="264" t="s">
        <v>161</v>
      </c>
    </row>
    <row r="315" s="16" customFormat="1">
      <c r="A315" s="16"/>
      <c r="B315" s="265"/>
      <c r="C315" s="266"/>
      <c r="D315" s="234" t="s">
        <v>165</v>
      </c>
      <c r="E315" s="267" t="s">
        <v>1</v>
      </c>
      <c r="F315" s="268" t="s">
        <v>215</v>
      </c>
      <c r="G315" s="266"/>
      <c r="H315" s="269">
        <v>2.5499999999999998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75" t="s">
        <v>165</v>
      </c>
      <c r="AU315" s="275" t="s">
        <v>83</v>
      </c>
      <c r="AV315" s="16" t="s">
        <v>216</v>
      </c>
      <c r="AW315" s="16" t="s">
        <v>31</v>
      </c>
      <c r="AX315" s="16" t="s">
        <v>75</v>
      </c>
      <c r="AY315" s="275" t="s">
        <v>161</v>
      </c>
    </row>
    <row r="316" s="14" customFormat="1">
      <c r="A316" s="14"/>
      <c r="B316" s="243"/>
      <c r="C316" s="244"/>
      <c r="D316" s="234" t="s">
        <v>165</v>
      </c>
      <c r="E316" s="245" t="s">
        <v>1</v>
      </c>
      <c r="F316" s="246" t="s">
        <v>206</v>
      </c>
      <c r="G316" s="244"/>
      <c r="H316" s="247">
        <v>39.857999999999997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165</v>
      </c>
      <c r="AU316" s="253" t="s">
        <v>83</v>
      </c>
      <c r="AV316" s="14" t="s">
        <v>164</v>
      </c>
      <c r="AW316" s="14" t="s">
        <v>31</v>
      </c>
      <c r="AX316" s="14" t="s">
        <v>83</v>
      </c>
      <c r="AY316" s="253" t="s">
        <v>161</v>
      </c>
    </row>
    <row r="317" s="2" customFormat="1" ht="24.15" customHeight="1">
      <c r="A317" s="39"/>
      <c r="B317" s="40"/>
      <c r="C317" s="218" t="s">
        <v>266</v>
      </c>
      <c r="D317" s="218" t="s">
        <v>162</v>
      </c>
      <c r="E317" s="219" t="s">
        <v>342</v>
      </c>
      <c r="F317" s="220" t="s">
        <v>343</v>
      </c>
      <c r="G317" s="221" t="s">
        <v>210</v>
      </c>
      <c r="H317" s="222">
        <v>11.734999999999999</v>
      </c>
      <c r="I317" s="223"/>
      <c r="J317" s="224">
        <f>ROUND(I317*H317,2)</f>
        <v>0</v>
      </c>
      <c r="K317" s="225"/>
      <c r="L317" s="45"/>
      <c r="M317" s="226" t="s">
        <v>1</v>
      </c>
      <c r="N317" s="227" t="s">
        <v>40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164</v>
      </c>
      <c r="AT317" s="230" t="s">
        <v>162</v>
      </c>
      <c r="AU317" s="230" t="s">
        <v>83</v>
      </c>
      <c r="AY317" s="18" t="s">
        <v>161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83</v>
      </c>
      <c r="BK317" s="231">
        <f>ROUND(I317*H317,2)</f>
        <v>0</v>
      </c>
      <c r="BL317" s="18" t="s">
        <v>164</v>
      </c>
      <c r="BM317" s="230" t="s">
        <v>344</v>
      </c>
    </row>
    <row r="318" s="13" customFormat="1">
      <c r="A318" s="13"/>
      <c r="B318" s="232"/>
      <c r="C318" s="233"/>
      <c r="D318" s="234" t="s">
        <v>165</v>
      </c>
      <c r="E318" s="235" t="s">
        <v>1</v>
      </c>
      <c r="F318" s="236" t="s">
        <v>330</v>
      </c>
      <c r="G318" s="233"/>
      <c r="H318" s="235" t="s">
        <v>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165</v>
      </c>
      <c r="AU318" s="242" t="s">
        <v>83</v>
      </c>
      <c r="AV318" s="13" t="s">
        <v>83</v>
      </c>
      <c r="AW318" s="13" t="s">
        <v>31</v>
      </c>
      <c r="AX318" s="13" t="s">
        <v>75</v>
      </c>
      <c r="AY318" s="242" t="s">
        <v>161</v>
      </c>
    </row>
    <row r="319" s="13" customFormat="1">
      <c r="A319" s="13"/>
      <c r="B319" s="232"/>
      <c r="C319" s="233"/>
      <c r="D319" s="234" t="s">
        <v>165</v>
      </c>
      <c r="E319" s="235" t="s">
        <v>1</v>
      </c>
      <c r="F319" s="236" t="s">
        <v>339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165</v>
      </c>
      <c r="AU319" s="242" t="s">
        <v>83</v>
      </c>
      <c r="AV319" s="13" t="s">
        <v>83</v>
      </c>
      <c r="AW319" s="13" t="s">
        <v>31</v>
      </c>
      <c r="AX319" s="13" t="s">
        <v>75</v>
      </c>
      <c r="AY319" s="242" t="s">
        <v>161</v>
      </c>
    </row>
    <row r="320" s="15" customFormat="1">
      <c r="A320" s="15"/>
      <c r="B320" s="254"/>
      <c r="C320" s="255"/>
      <c r="D320" s="234" t="s">
        <v>165</v>
      </c>
      <c r="E320" s="256" t="s">
        <v>1</v>
      </c>
      <c r="F320" s="257" t="s">
        <v>345</v>
      </c>
      <c r="G320" s="255"/>
      <c r="H320" s="258">
        <v>11.734999999999999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165</v>
      </c>
      <c r="AU320" s="264" t="s">
        <v>83</v>
      </c>
      <c r="AV320" s="15" t="s">
        <v>85</v>
      </c>
      <c r="AW320" s="15" t="s">
        <v>31</v>
      </c>
      <c r="AX320" s="15" t="s">
        <v>75</v>
      </c>
      <c r="AY320" s="264" t="s">
        <v>161</v>
      </c>
    </row>
    <row r="321" s="16" customFormat="1">
      <c r="A321" s="16"/>
      <c r="B321" s="265"/>
      <c r="C321" s="266"/>
      <c r="D321" s="234" t="s">
        <v>165</v>
      </c>
      <c r="E321" s="267" t="s">
        <v>1</v>
      </c>
      <c r="F321" s="268" t="s">
        <v>215</v>
      </c>
      <c r="G321" s="266"/>
      <c r="H321" s="269">
        <v>11.734999999999999</v>
      </c>
      <c r="I321" s="270"/>
      <c r="J321" s="266"/>
      <c r="K321" s="266"/>
      <c r="L321" s="271"/>
      <c r="M321" s="272"/>
      <c r="N321" s="273"/>
      <c r="O321" s="273"/>
      <c r="P321" s="273"/>
      <c r="Q321" s="273"/>
      <c r="R321" s="273"/>
      <c r="S321" s="273"/>
      <c r="T321" s="274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75" t="s">
        <v>165</v>
      </c>
      <c r="AU321" s="275" t="s">
        <v>83</v>
      </c>
      <c r="AV321" s="16" t="s">
        <v>216</v>
      </c>
      <c r="AW321" s="16" t="s">
        <v>31</v>
      </c>
      <c r="AX321" s="16" t="s">
        <v>75</v>
      </c>
      <c r="AY321" s="275" t="s">
        <v>161</v>
      </c>
    </row>
    <row r="322" s="14" customFormat="1">
      <c r="A322" s="14"/>
      <c r="B322" s="243"/>
      <c r="C322" s="244"/>
      <c r="D322" s="234" t="s">
        <v>165</v>
      </c>
      <c r="E322" s="245" t="s">
        <v>1</v>
      </c>
      <c r="F322" s="246" t="s">
        <v>206</v>
      </c>
      <c r="G322" s="244"/>
      <c r="H322" s="247">
        <v>11.734999999999999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165</v>
      </c>
      <c r="AU322" s="253" t="s">
        <v>83</v>
      </c>
      <c r="AV322" s="14" t="s">
        <v>164</v>
      </c>
      <c r="AW322" s="14" t="s">
        <v>31</v>
      </c>
      <c r="AX322" s="14" t="s">
        <v>83</v>
      </c>
      <c r="AY322" s="253" t="s">
        <v>161</v>
      </c>
    </row>
    <row r="323" s="2" customFormat="1" ht="24.15" customHeight="1">
      <c r="A323" s="39"/>
      <c r="B323" s="40"/>
      <c r="C323" s="218" t="s">
        <v>7</v>
      </c>
      <c r="D323" s="218" t="s">
        <v>162</v>
      </c>
      <c r="E323" s="219" t="s">
        <v>346</v>
      </c>
      <c r="F323" s="220" t="s">
        <v>347</v>
      </c>
      <c r="G323" s="221" t="s">
        <v>328</v>
      </c>
      <c r="H323" s="222">
        <v>0.72799999999999998</v>
      </c>
      <c r="I323" s="223"/>
      <c r="J323" s="224">
        <f>ROUND(I323*H323,2)</f>
        <v>0</v>
      </c>
      <c r="K323" s="225"/>
      <c r="L323" s="45"/>
      <c r="M323" s="226" t="s">
        <v>1</v>
      </c>
      <c r="N323" s="227" t="s">
        <v>40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164</v>
      </c>
      <c r="AT323" s="230" t="s">
        <v>162</v>
      </c>
      <c r="AU323" s="230" t="s">
        <v>83</v>
      </c>
      <c r="AY323" s="18" t="s">
        <v>161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83</v>
      </c>
      <c r="BK323" s="231">
        <f>ROUND(I323*H323,2)</f>
        <v>0</v>
      </c>
      <c r="BL323" s="18" t="s">
        <v>164</v>
      </c>
      <c r="BM323" s="230" t="s">
        <v>348</v>
      </c>
    </row>
    <row r="324" s="13" customFormat="1">
      <c r="A324" s="13"/>
      <c r="B324" s="232"/>
      <c r="C324" s="233"/>
      <c r="D324" s="234" t="s">
        <v>165</v>
      </c>
      <c r="E324" s="235" t="s">
        <v>1</v>
      </c>
      <c r="F324" s="236" t="s">
        <v>330</v>
      </c>
      <c r="G324" s="233"/>
      <c r="H324" s="235" t="s">
        <v>1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165</v>
      </c>
      <c r="AU324" s="242" t="s">
        <v>83</v>
      </c>
      <c r="AV324" s="13" t="s">
        <v>83</v>
      </c>
      <c r="AW324" s="13" t="s">
        <v>31</v>
      </c>
      <c r="AX324" s="13" t="s">
        <v>75</v>
      </c>
      <c r="AY324" s="242" t="s">
        <v>161</v>
      </c>
    </row>
    <row r="325" s="13" customFormat="1">
      <c r="A325" s="13"/>
      <c r="B325" s="232"/>
      <c r="C325" s="233"/>
      <c r="D325" s="234" t="s">
        <v>165</v>
      </c>
      <c r="E325" s="235" t="s">
        <v>1</v>
      </c>
      <c r="F325" s="236" t="s">
        <v>331</v>
      </c>
      <c r="G325" s="233"/>
      <c r="H325" s="235" t="s">
        <v>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165</v>
      </c>
      <c r="AU325" s="242" t="s">
        <v>83</v>
      </c>
      <c r="AV325" s="13" t="s">
        <v>83</v>
      </c>
      <c r="AW325" s="13" t="s">
        <v>31</v>
      </c>
      <c r="AX325" s="13" t="s">
        <v>75</v>
      </c>
      <c r="AY325" s="242" t="s">
        <v>161</v>
      </c>
    </row>
    <row r="326" s="15" customFormat="1">
      <c r="A326" s="15"/>
      <c r="B326" s="254"/>
      <c r="C326" s="255"/>
      <c r="D326" s="234" t="s">
        <v>165</v>
      </c>
      <c r="E326" s="256" t="s">
        <v>1</v>
      </c>
      <c r="F326" s="257" t="s">
        <v>349</v>
      </c>
      <c r="G326" s="255"/>
      <c r="H326" s="258">
        <v>0.72799999999999998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165</v>
      </c>
      <c r="AU326" s="264" t="s">
        <v>83</v>
      </c>
      <c r="AV326" s="15" t="s">
        <v>85</v>
      </c>
      <c r="AW326" s="15" t="s">
        <v>31</v>
      </c>
      <c r="AX326" s="15" t="s">
        <v>75</v>
      </c>
      <c r="AY326" s="264" t="s">
        <v>161</v>
      </c>
    </row>
    <row r="327" s="16" customFormat="1">
      <c r="A327" s="16"/>
      <c r="B327" s="265"/>
      <c r="C327" s="266"/>
      <c r="D327" s="234" t="s">
        <v>165</v>
      </c>
      <c r="E327" s="267" t="s">
        <v>1</v>
      </c>
      <c r="F327" s="268" t="s">
        <v>215</v>
      </c>
      <c r="G327" s="266"/>
      <c r="H327" s="269">
        <v>0.72799999999999998</v>
      </c>
      <c r="I327" s="270"/>
      <c r="J327" s="266"/>
      <c r="K327" s="266"/>
      <c r="L327" s="271"/>
      <c r="M327" s="272"/>
      <c r="N327" s="273"/>
      <c r="O327" s="273"/>
      <c r="P327" s="273"/>
      <c r="Q327" s="273"/>
      <c r="R327" s="273"/>
      <c r="S327" s="273"/>
      <c r="T327" s="274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5" t="s">
        <v>165</v>
      </c>
      <c r="AU327" s="275" t="s">
        <v>83</v>
      </c>
      <c r="AV327" s="16" t="s">
        <v>216</v>
      </c>
      <c r="AW327" s="16" t="s">
        <v>31</v>
      </c>
      <c r="AX327" s="16" t="s">
        <v>75</v>
      </c>
      <c r="AY327" s="275" t="s">
        <v>161</v>
      </c>
    </row>
    <row r="328" s="14" customFormat="1">
      <c r="A328" s="14"/>
      <c r="B328" s="243"/>
      <c r="C328" s="244"/>
      <c r="D328" s="234" t="s">
        <v>165</v>
      </c>
      <c r="E328" s="245" t="s">
        <v>1</v>
      </c>
      <c r="F328" s="246" t="s">
        <v>206</v>
      </c>
      <c r="G328" s="244"/>
      <c r="H328" s="247">
        <v>0.72799999999999998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165</v>
      </c>
      <c r="AU328" s="253" t="s">
        <v>83</v>
      </c>
      <c r="AV328" s="14" t="s">
        <v>164</v>
      </c>
      <c r="AW328" s="14" t="s">
        <v>31</v>
      </c>
      <c r="AX328" s="14" t="s">
        <v>83</v>
      </c>
      <c r="AY328" s="253" t="s">
        <v>161</v>
      </c>
    </row>
    <row r="329" s="2" customFormat="1" ht="24.15" customHeight="1">
      <c r="A329" s="39"/>
      <c r="B329" s="40"/>
      <c r="C329" s="218" t="s">
        <v>269</v>
      </c>
      <c r="D329" s="218" t="s">
        <v>162</v>
      </c>
      <c r="E329" s="219" t="s">
        <v>350</v>
      </c>
      <c r="F329" s="220" t="s">
        <v>351</v>
      </c>
      <c r="G329" s="221" t="s">
        <v>210</v>
      </c>
      <c r="H329" s="222">
        <v>3.1789999999999998</v>
      </c>
      <c r="I329" s="223"/>
      <c r="J329" s="224">
        <f>ROUND(I329*H329,2)</f>
        <v>0</v>
      </c>
      <c r="K329" s="225"/>
      <c r="L329" s="45"/>
      <c r="M329" s="226" t="s">
        <v>1</v>
      </c>
      <c r="N329" s="227" t="s">
        <v>40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164</v>
      </c>
      <c r="AT329" s="230" t="s">
        <v>162</v>
      </c>
      <c r="AU329" s="230" t="s">
        <v>83</v>
      </c>
      <c r="AY329" s="18" t="s">
        <v>161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83</v>
      </c>
      <c r="BK329" s="231">
        <f>ROUND(I329*H329,2)</f>
        <v>0</v>
      </c>
      <c r="BL329" s="18" t="s">
        <v>164</v>
      </c>
      <c r="BM329" s="230" t="s">
        <v>352</v>
      </c>
    </row>
    <row r="330" s="13" customFormat="1">
      <c r="A330" s="13"/>
      <c r="B330" s="232"/>
      <c r="C330" s="233"/>
      <c r="D330" s="234" t="s">
        <v>165</v>
      </c>
      <c r="E330" s="235" t="s">
        <v>1</v>
      </c>
      <c r="F330" s="236" t="s">
        <v>330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165</v>
      </c>
      <c r="AU330" s="242" t="s">
        <v>83</v>
      </c>
      <c r="AV330" s="13" t="s">
        <v>83</v>
      </c>
      <c r="AW330" s="13" t="s">
        <v>31</v>
      </c>
      <c r="AX330" s="13" t="s">
        <v>75</v>
      </c>
      <c r="AY330" s="242" t="s">
        <v>161</v>
      </c>
    </row>
    <row r="331" s="13" customFormat="1">
      <c r="A331" s="13"/>
      <c r="B331" s="232"/>
      <c r="C331" s="233"/>
      <c r="D331" s="234" t="s">
        <v>165</v>
      </c>
      <c r="E331" s="235" t="s">
        <v>1</v>
      </c>
      <c r="F331" s="236" t="s">
        <v>339</v>
      </c>
      <c r="G331" s="233"/>
      <c r="H331" s="235" t="s">
        <v>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165</v>
      </c>
      <c r="AU331" s="242" t="s">
        <v>83</v>
      </c>
      <c r="AV331" s="13" t="s">
        <v>83</v>
      </c>
      <c r="AW331" s="13" t="s">
        <v>31</v>
      </c>
      <c r="AX331" s="13" t="s">
        <v>75</v>
      </c>
      <c r="AY331" s="242" t="s">
        <v>161</v>
      </c>
    </row>
    <row r="332" s="15" customFormat="1">
      <c r="A332" s="15"/>
      <c r="B332" s="254"/>
      <c r="C332" s="255"/>
      <c r="D332" s="234" t="s">
        <v>165</v>
      </c>
      <c r="E332" s="256" t="s">
        <v>1</v>
      </c>
      <c r="F332" s="257" t="s">
        <v>353</v>
      </c>
      <c r="G332" s="255"/>
      <c r="H332" s="258">
        <v>3.1789999999999998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4" t="s">
        <v>165</v>
      </c>
      <c r="AU332" s="264" t="s">
        <v>83</v>
      </c>
      <c r="AV332" s="15" t="s">
        <v>85</v>
      </c>
      <c r="AW332" s="15" t="s">
        <v>31</v>
      </c>
      <c r="AX332" s="15" t="s">
        <v>75</v>
      </c>
      <c r="AY332" s="264" t="s">
        <v>161</v>
      </c>
    </row>
    <row r="333" s="16" customFormat="1">
      <c r="A333" s="16"/>
      <c r="B333" s="265"/>
      <c r="C333" s="266"/>
      <c r="D333" s="234" t="s">
        <v>165</v>
      </c>
      <c r="E333" s="267" t="s">
        <v>1</v>
      </c>
      <c r="F333" s="268" t="s">
        <v>215</v>
      </c>
      <c r="G333" s="266"/>
      <c r="H333" s="269">
        <v>3.1789999999999998</v>
      </c>
      <c r="I333" s="270"/>
      <c r="J333" s="266"/>
      <c r="K333" s="266"/>
      <c r="L333" s="271"/>
      <c r="M333" s="272"/>
      <c r="N333" s="273"/>
      <c r="O333" s="273"/>
      <c r="P333" s="273"/>
      <c r="Q333" s="273"/>
      <c r="R333" s="273"/>
      <c r="S333" s="273"/>
      <c r="T333" s="274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75" t="s">
        <v>165</v>
      </c>
      <c r="AU333" s="275" t="s">
        <v>83</v>
      </c>
      <c r="AV333" s="16" t="s">
        <v>216</v>
      </c>
      <c r="AW333" s="16" t="s">
        <v>31</v>
      </c>
      <c r="AX333" s="16" t="s">
        <v>75</v>
      </c>
      <c r="AY333" s="275" t="s">
        <v>161</v>
      </c>
    </row>
    <row r="334" s="14" customFormat="1">
      <c r="A334" s="14"/>
      <c r="B334" s="243"/>
      <c r="C334" s="244"/>
      <c r="D334" s="234" t="s">
        <v>165</v>
      </c>
      <c r="E334" s="245" t="s">
        <v>1</v>
      </c>
      <c r="F334" s="246" t="s">
        <v>206</v>
      </c>
      <c r="G334" s="244"/>
      <c r="H334" s="247">
        <v>3.1789999999999998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165</v>
      </c>
      <c r="AU334" s="253" t="s">
        <v>83</v>
      </c>
      <c r="AV334" s="14" t="s">
        <v>164</v>
      </c>
      <c r="AW334" s="14" t="s">
        <v>31</v>
      </c>
      <c r="AX334" s="14" t="s">
        <v>83</v>
      </c>
      <c r="AY334" s="253" t="s">
        <v>161</v>
      </c>
    </row>
    <row r="335" s="2" customFormat="1" ht="24.15" customHeight="1">
      <c r="A335" s="39"/>
      <c r="B335" s="40"/>
      <c r="C335" s="218" t="s">
        <v>354</v>
      </c>
      <c r="D335" s="218" t="s">
        <v>162</v>
      </c>
      <c r="E335" s="219" t="s">
        <v>346</v>
      </c>
      <c r="F335" s="220" t="s">
        <v>347</v>
      </c>
      <c r="G335" s="221" t="s">
        <v>328</v>
      </c>
      <c r="H335" s="222">
        <v>0.19700000000000001</v>
      </c>
      <c r="I335" s="223"/>
      <c r="J335" s="224">
        <f>ROUND(I335*H335,2)</f>
        <v>0</v>
      </c>
      <c r="K335" s="225"/>
      <c r="L335" s="45"/>
      <c r="M335" s="226" t="s">
        <v>1</v>
      </c>
      <c r="N335" s="227" t="s">
        <v>40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164</v>
      </c>
      <c r="AT335" s="230" t="s">
        <v>162</v>
      </c>
      <c r="AU335" s="230" t="s">
        <v>83</v>
      </c>
      <c r="AY335" s="18" t="s">
        <v>161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83</v>
      </c>
      <c r="BK335" s="231">
        <f>ROUND(I335*H335,2)</f>
        <v>0</v>
      </c>
      <c r="BL335" s="18" t="s">
        <v>164</v>
      </c>
      <c r="BM335" s="230" t="s">
        <v>355</v>
      </c>
    </row>
    <row r="336" s="13" customFormat="1">
      <c r="A336" s="13"/>
      <c r="B336" s="232"/>
      <c r="C336" s="233"/>
      <c r="D336" s="234" t="s">
        <v>165</v>
      </c>
      <c r="E336" s="235" t="s">
        <v>1</v>
      </c>
      <c r="F336" s="236" t="s">
        <v>330</v>
      </c>
      <c r="G336" s="233"/>
      <c r="H336" s="235" t="s">
        <v>1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165</v>
      </c>
      <c r="AU336" s="242" t="s">
        <v>83</v>
      </c>
      <c r="AV336" s="13" t="s">
        <v>83</v>
      </c>
      <c r="AW336" s="13" t="s">
        <v>31</v>
      </c>
      <c r="AX336" s="13" t="s">
        <v>75</v>
      </c>
      <c r="AY336" s="242" t="s">
        <v>161</v>
      </c>
    </row>
    <row r="337" s="13" customFormat="1">
      <c r="A337" s="13"/>
      <c r="B337" s="232"/>
      <c r="C337" s="233"/>
      <c r="D337" s="234" t="s">
        <v>165</v>
      </c>
      <c r="E337" s="235" t="s">
        <v>1</v>
      </c>
      <c r="F337" s="236" t="s">
        <v>331</v>
      </c>
      <c r="G337" s="233"/>
      <c r="H337" s="235" t="s">
        <v>1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165</v>
      </c>
      <c r="AU337" s="242" t="s">
        <v>83</v>
      </c>
      <c r="AV337" s="13" t="s">
        <v>83</v>
      </c>
      <c r="AW337" s="13" t="s">
        <v>31</v>
      </c>
      <c r="AX337" s="13" t="s">
        <v>75</v>
      </c>
      <c r="AY337" s="242" t="s">
        <v>161</v>
      </c>
    </row>
    <row r="338" s="15" customFormat="1">
      <c r="A338" s="15"/>
      <c r="B338" s="254"/>
      <c r="C338" s="255"/>
      <c r="D338" s="234" t="s">
        <v>165</v>
      </c>
      <c r="E338" s="256" t="s">
        <v>1</v>
      </c>
      <c r="F338" s="257" t="s">
        <v>356</v>
      </c>
      <c r="G338" s="255"/>
      <c r="H338" s="258">
        <v>0.19700000000000001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4" t="s">
        <v>165</v>
      </c>
      <c r="AU338" s="264" t="s">
        <v>83</v>
      </c>
      <c r="AV338" s="15" t="s">
        <v>85</v>
      </c>
      <c r="AW338" s="15" t="s">
        <v>31</v>
      </c>
      <c r="AX338" s="15" t="s">
        <v>75</v>
      </c>
      <c r="AY338" s="264" t="s">
        <v>161</v>
      </c>
    </row>
    <row r="339" s="16" customFormat="1">
      <c r="A339" s="16"/>
      <c r="B339" s="265"/>
      <c r="C339" s="266"/>
      <c r="D339" s="234" t="s">
        <v>165</v>
      </c>
      <c r="E339" s="267" t="s">
        <v>1</v>
      </c>
      <c r="F339" s="268" t="s">
        <v>215</v>
      </c>
      <c r="G339" s="266"/>
      <c r="H339" s="269">
        <v>0.19700000000000001</v>
      </c>
      <c r="I339" s="270"/>
      <c r="J339" s="266"/>
      <c r="K339" s="266"/>
      <c r="L339" s="271"/>
      <c r="M339" s="272"/>
      <c r="N339" s="273"/>
      <c r="O339" s="273"/>
      <c r="P339" s="273"/>
      <c r="Q339" s="273"/>
      <c r="R339" s="273"/>
      <c r="S339" s="273"/>
      <c r="T339" s="274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75" t="s">
        <v>165</v>
      </c>
      <c r="AU339" s="275" t="s">
        <v>83</v>
      </c>
      <c r="AV339" s="16" t="s">
        <v>216</v>
      </c>
      <c r="AW339" s="16" t="s">
        <v>31</v>
      </c>
      <c r="AX339" s="16" t="s">
        <v>75</v>
      </c>
      <c r="AY339" s="275" t="s">
        <v>161</v>
      </c>
    </row>
    <row r="340" s="14" customFormat="1">
      <c r="A340" s="14"/>
      <c r="B340" s="243"/>
      <c r="C340" s="244"/>
      <c r="D340" s="234" t="s">
        <v>165</v>
      </c>
      <c r="E340" s="245" t="s">
        <v>1</v>
      </c>
      <c r="F340" s="246" t="s">
        <v>206</v>
      </c>
      <c r="G340" s="244"/>
      <c r="H340" s="247">
        <v>0.19700000000000001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165</v>
      </c>
      <c r="AU340" s="253" t="s">
        <v>83</v>
      </c>
      <c r="AV340" s="14" t="s">
        <v>164</v>
      </c>
      <c r="AW340" s="14" t="s">
        <v>31</v>
      </c>
      <c r="AX340" s="14" t="s">
        <v>83</v>
      </c>
      <c r="AY340" s="253" t="s">
        <v>161</v>
      </c>
    </row>
    <row r="341" s="12" customFormat="1" ht="25.92" customHeight="1">
      <c r="A341" s="12"/>
      <c r="B341" s="204"/>
      <c r="C341" s="205"/>
      <c r="D341" s="206" t="s">
        <v>74</v>
      </c>
      <c r="E341" s="207" t="s">
        <v>216</v>
      </c>
      <c r="F341" s="207" t="s">
        <v>357</v>
      </c>
      <c r="G341" s="205"/>
      <c r="H341" s="205"/>
      <c r="I341" s="208"/>
      <c r="J341" s="209">
        <f>BK341</f>
        <v>0</v>
      </c>
      <c r="K341" s="205"/>
      <c r="L341" s="210"/>
      <c r="M341" s="211"/>
      <c r="N341" s="212"/>
      <c r="O341" s="212"/>
      <c r="P341" s="213">
        <f>SUM(P342:P543)</f>
        <v>0</v>
      </c>
      <c r="Q341" s="212"/>
      <c r="R341" s="213">
        <f>SUM(R342:R543)</f>
        <v>0</v>
      </c>
      <c r="S341" s="212"/>
      <c r="T341" s="214">
        <f>SUM(T342:T543)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5" t="s">
        <v>83</v>
      </c>
      <c r="AT341" s="216" t="s">
        <v>74</v>
      </c>
      <c r="AU341" s="216" t="s">
        <v>75</v>
      </c>
      <c r="AY341" s="215" t="s">
        <v>161</v>
      </c>
      <c r="BK341" s="217">
        <f>SUM(BK342:BK543)</f>
        <v>0</v>
      </c>
    </row>
    <row r="342" s="2" customFormat="1" ht="24.15" customHeight="1">
      <c r="A342" s="39"/>
      <c r="B342" s="40"/>
      <c r="C342" s="218" t="s">
        <v>273</v>
      </c>
      <c r="D342" s="218" t="s">
        <v>162</v>
      </c>
      <c r="E342" s="219" t="s">
        <v>358</v>
      </c>
      <c r="F342" s="220" t="s">
        <v>359</v>
      </c>
      <c r="G342" s="221" t="s">
        <v>253</v>
      </c>
      <c r="H342" s="222">
        <v>9.6999999999999993</v>
      </c>
      <c r="I342" s="223"/>
      <c r="J342" s="224">
        <f>ROUND(I342*H342,2)</f>
        <v>0</v>
      </c>
      <c r="K342" s="225"/>
      <c r="L342" s="45"/>
      <c r="M342" s="226" t="s">
        <v>1</v>
      </c>
      <c r="N342" s="227" t="s">
        <v>40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164</v>
      </c>
      <c r="AT342" s="230" t="s">
        <v>162</v>
      </c>
      <c r="AU342" s="230" t="s">
        <v>83</v>
      </c>
      <c r="AY342" s="18" t="s">
        <v>161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83</v>
      </c>
      <c r="BK342" s="231">
        <f>ROUND(I342*H342,2)</f>
        <v>0</v>
      </c>
      <c r="BL342" s="18" t="s">
        <v>164</v>
      </c>
      <c r="BM342" s="230" t="s">
        <v>360</v>
      </c>
    </row>
    <row r="343" s="13" customFormat="1">
      <c r="A343" s="13"/>
      <c r="B343" s="232"/>
      <c r="C343" s="233"/>
      <c r="D343" s="234" t="s">
        <v>165</v>
      </c>
      <c r="E343" s="235" t="s">
        <v>1</v>
      </c>
      <c r="F343" s="236" t="s">
        <v>361</v>
      </c>
      <c r="G343" s="233"/>
      <c r="H343" s="235" t="s">
        <v>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165</v>
      </c>
      <c r="AU343" s="242" t="s">
        <v>83</v>
      </c>
      <c r="AV343" s="13" t="s">
        <v>83</v>
      </c>
      <c r="AW343" s="13" t="s">
        <v>31</v>
      </c>
      <c r="AX343" s="13" t="s">
        <v>75</v>
      </c>
      <c r="AY343" s="242" t="s">
        <v>161</v>
      </c>
    </row>
    <row r="344" s="15" customFormat="1">
      <c r="A344" s="15"/>
      <c r="B344" s="254"/>
      <c r="C344" s="255"/>
      <c r="D344" s="234" t="s">
        <v>165</v>
      </c>
      <c r="E344" s="256" t="s">
        <v>1</v>
      </c>
      <c r="F344" s="257" t="s">
        <v>362</v>
      </c>
      <c r="G344" s="255"/>
      <c r="H344" s="258">
        <v>9.6999999999999993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4" t="s">
        <v>165</v>
      </c>
      <c r="AU344" s="264" t="s">
        <v>83</v>
      </c>
      <c r="AV344" s="15" t="s">
        <v>85</v>
      </c>
      <c r="AW344" s="15" t="s">
        <v>31</v>
      </c>
      <c r="AX344" s="15" t="s">
        <v>75</v>
      </c>
      <c r="AY344" s="264" t="s">
        <v>161</v>
      </c>
    </row>
    <row r="345" s="16" customFormat="1">
      <c r="A345" s="16"/>
      <c r="B345" s="265"/>
      <c r="C345" s="266"/>
      <c r="D345" s="234" t="s">
        <v>165</v>
      </c>
      <c r="E345" s="267" t="s">
        <v>1</v>
      </c>
      <c r="F345" s="268" t="s">
        <v>215</v>
      </c>
      <c r="G345" s="266"/>
      <c r="H345" s="269">
        <v>9.6999999999999993</v>
      </c>
      <c r="I345" s="270"/>
      <c r="J345" s="266"/>
      <c r="K345" s="266"/>
      <c r="L345" s="271"/>
      <c r="M345" s="272"/>
      <c r="N345" s="273"/>
      <c r="O345" s="273"/>
      <c r="P345" s="273"/>
      <c r="Q345" s="273"/>
      <c r="R345" s="273"/>
      <c r="S345" s="273"/>
      <c r="T345" s="274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75" t="s">
        <v>165</v>
      </c>
      <c r="AU345" s="275" t="s">
        <v>83</v>
      </c>
      <c r="AV345" s="16" t="s">
        <v>216</v>
      </c>
      <c r="AW345" s="16" t="s">
        <v>31</v>
      </c>
      <c r="AX345" s="16" t="s">
        <v>75</v>
      </c>
      <c r="AY345" s="275" t="s">
        <v>161</v>
      </c>
    </row>
    <row r="346" s="14" customFormat="1">
      <c r="A346" s="14"/>
      <c r="B346" s="243"/>
      <c r="C346" s="244"/>
      <c r="D346" s="234" t="s">
        <v>165</v>
      </c>
      <c r="E346" s="245" t="s">
        <v>1</v>
      </c>
      <c r="F346" s="246" t="s">
        <v>206</v>
      </c>
      <c r="G346" s="244"/>
      <c r="H346" s="247">
        <v>9.6999999999999993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165</v>
      </c>
      <c r="AU346" s="253" t="s">
        <v>83</v>
      </c>
      <c r="AV346" s="14" t="s">
        <v>164</v>
      </c>
      <c r="AW346" s="14" t="s">
        <v>31</v>
      </c>
      <c r="AX346" s="14" t="s">
        <v>83</v>
      </c>
      <c r="AY346" s="253" t="s">
        <v>161</v>
      </c>
    </row>
    <row r="347" s="2" customFormat="1" ht="24.15" customHeight="1">
      <c r="A347" s="39"/>
      <c r="B347" s="40"/>
      <c r="C347" s="218" t="s">
        <v>363</v>
      </c>
      <c r="D347" s="218" t="s">
        <v>162</v>
      </c>
      <c r="E347" s="219" t="s">
        <v>364</v>
      </c>
      <c r="F347" s="220" t="s">
        <v>365</v>
      </c>
      <c r="G347" s="221" t="s">
        <v>253</v>
      </c>
      <c r="H347" s="222">
        <v>19.216999999999999</v>
      </c>
      <c r="I347" s="223"/>
      <c r="J347" s="224">
        <f>ROUND(I347*H347,2)</f>
        <v>0</v>
      </c>
      <c r="K347" s="225"/>
      <c r="L347" s="45"/>
      <c r="M347" s="226" t="s">
        <v>1</v>
      </c>
      <c r="N347" s="227" t="s">
        <v>40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164</v>
      </c>
      <c r="AT347" s="230" t="s">
        <v>162</v>
      </c>
      <c r="AU347" s="230" t="s">
        <v>83</v>
      </c>
      <c r="AY347" s="18" t="s">
        <v>161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83</v>
      </c>
      <c r="BK347" s="231">
        <f>ROUND(I347*H347,2)</f>
        <v>0</v>
      </c>
      <c r="BL347" s="18" t="s">
        <v>164</v>
      </c>
      <c r="BM347" s="230" t="s">
        <v>366</v>
      </c>
    </row>
    <row r="348" s="13" customFormat="1">
      <c r="A348" s="13"/>
      <c r="B348" s="232"/>
      <c r="C348" s="233"/>
      <c r="D348" s="234" t="s">
        <v>165</v>
      </c>
      <c r="E348" s="235" t="s">
        <v>1</v>
      </c>
      <c r="F348" s="236" t="s">
        <v>367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165</v>
      </c>
      <c r="AU348" s="242" t="s">
        <v>83</v>
      </c>
      <c r="AV348" s="13" t="s">
        <v>83</v>
      </c>
      <c r="AW348" s="13" t="s">
        <v>31</v>
      </c>
      <c r="AX348" s="13" t="s">
        <v>75</v>
      </c>
      <c r="AY348" s="242" t="s">
        <v>161</v>
      </c>
    </row>
    <row r="349" s="15" customFormat="1">
      <c r="A349" s="15"/>
      <c r="B349" s="254"/>
      <c r="C349" s="255"/>
      <c r="D349" s="234" t="s">
        <v>165</v>
      </c>
      <c r="E349" s="256" t="s">
        <v>1</v>
      </c>
      <c r="F349" s="257" t="s">
        <v>368</v>
      </c>
      <c r="G349" s="255"/>
      <c r="H349" s="258">
        <v>24.245000000000001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4" t="s">
        <v>165</v>
      </c>
      <c r="AU349" s="264" t="s">
        <v>83</v>
      </c>
      <c r="AV349" s="15" t="s">
        <v>85</v>
      </c>
      <c r="AW349" s="15" t="s">
        <v>31</v>
      </c>
      <c r="AX349" s="15" t="s">
        <v>75</v>
      </c>
      <c r="AY349" s="264" t="s">
        <v>161</v>
      </c>
    </row>
    <row r="350" s="15" customFormat="1">
      <c r="A350" s="15"/>
      <c r="B350" s="254"/>
      <c r="C350" s="255"/>
      <c r="D350" s="234" t="s">
        <v>165</v>
      </c>
      <c r="E350" s="256" t="s">
        <v>1</v>
      </c>
      <c r="F350" s="257" t="s">
        <v>369</v>
      </c>
      <c r="G350" s="255"/>
      <c r="H350" s="258">
        <v>-3.6899999999999999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4" t="s">
        <v>165</v>
      </c>
      <c r="AU350" s="264" t="s">
        <v>83</v>
      </c>
      <c r="AV350" s="15" t="s">
        <v>85</v>
      </c>
      <c r="AW350" s="15" t="s">
        <v>31</v>
      </c>
      <c r="AX350" s="15" t="s">
        <v>75</v>
      </c>
      <c r="AY350" s="264" t="s">
        <v>161</v>
      </c>
    </row>
    <row r="351" s="15" customFormat="1">
      <c r="A351" s="15"/>
      <c r="B351" s="254"/>
      <c r="C351" s="255"/>
      <c r="D351" s="234" t="s">
        <v>165</v>
      </c>
      <c r="E351" s="256" t="s">
        <v>1</v>
      </c>
      <c r="F351" s="257" t="s">
        <v>370</v>
      </c>
      <c r="G351" s="255"/>
      <c r="H351" s="258">
        <v>-1.3380000000000001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4" t="s">
        <v>165</v>
      </c>
      <c r="AU351" s="264" t="s">
        <v>83</v>
      </c>
      <c r="AV351" s="15" t="s">
        <v>85</v>
      </c>
      <c r="AW351" s="15" t="s">
        <v>31</v>
      </c>
      <c r="AX351" s="15" t="s">
        <v>75</v>
      </c>
      <c r="AY351" s="264" t="s">
        <v>161</v>
      </c>
    </row>
    <row r="352" s="16" customFormat="1">
      <c r="A352" s="16"/>
      <c r="B352" s="265"/>
      <c r="C352" s="266"/>
      <c r="D352" s="234" t="s">
        <v>165</v>
      </c>
      <c r="E352" s="267" t="s">
        <v>1</v>
      </c>
      <c r="F352" s="268" t="s">
        <v>215</v>
      </c>
      <c r="G352" s="266"/>
      <c r="H352" s="269">
        <v>19.216999999999999</v>
      </c>
      <c r="I352" s="270"/>
      <c r="J352" s="266"/>
      <c r="K352" s="266"/>
      <c r="L352" s="271"/>
      <c r="M352" s="272"/>
      <c r="N352" s="273"/>
      <c r="O352" s="273"/>
      <c r="P352" s="273"/>
      <c r="Q352" s="273"/>
      <c r="R352" s="273"/>
      <c r="S352" s="273"/>
      <c r="T352" s="274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75" t="s">
        <v>165</v>
      </c>
      <c r="AU352" s="275" t="s">
        <v>83</v>
      </c>
      <c r="AV352" s="16" t="s">
        <v>216</v>
      </c>
      <c r="AW352" s="16" t="s">
        <v>31</v>
      </c>
      <c r="AX352" s="16" t="s">
        <v>75</v>
      </c>
      <c r="AY352" s="275" t="s">
        <v>161</v>
      </c>
    </row>
    <row r="353" s="14" customFormat="1">
      <c r="A353" s="14"/>
      <c r="B353" s="243"/>
      <c r="C353" s="244"/>
      <c r="D353" s="234" t="s">
        <v>165</v>
      </c>
      <c r="E353" s="245" t="s">
        <v>1</v>
      </c>
      <c r="F353" s="246" t="s">
        <v>206</v>
      </c>
      <c r="G353" s="244"/>
      <c r="H353" s="247">
        <v>19.216999999999999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165</v>
      </c>
      <c r="AU353" s="253" t="s">
        <v>83</v>
      </c>
      <c r="AV353" s="14" t="s">
        <v>164</v>
      </c>
      <c r="AW353" s="14" t="s">
        <v>31</v>
      </c>
      <c r="AX353" s="14" t="s">
        <v>83</v>
      </c>
      <c r="AY353" s="253" t="s">
        <v>161</v>
      </c>
    </row>
    <row r="354" s="2" customFormat="1" ht="24.15" customHeight="1">
      <c r="A354" s="39"/>
      <c r="B354" s="40"/>
      <c r="C354" s="218" t="s">
        <v>287</v>
      </c>
      <c r="D354" s="218" t="s">
        <v>162</v>
      </c>
      <c r="E354" s="219" t="s">
        <v>371</v>
      </c>
      <c r="F354" s="220" t="s">
        <v>372</v>
      </c>
      <c r="G354" s="221" t="s">
        <v>253</v>
      </c>
      <c r="H354" s="222">
        <v>1.915</v>
      </c>
      <c r="I354" s="223"/>
      <c r="J354" s="224">
        <f>ROUND(I354*H354,2)</f>
        <v>0</v>
      </c>
      <c r="K354" s="225"/>
      <c r="L354" s="45"/>
      <c r="M354" s="226" t="s">
        <v>1</v>
      </c>
      <c r="N354" s="227" t="s">
        <v>40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164</v>
      </c>
      <c r="AT354" s="230" t="s">
        <v>162</v>
      </c>
      <c r="AU354" s="230" t="s">
        <v>83</v>
      </c>
      <c r="AY354" s="18" t="s">
        <v>161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83</v>
      </c>
      <c r="BK354" s="231">
        <f>ROUND(I354*H354,2)</f>
        <v>0</v>
      </c>
      <c r="BL354" s="18" t="s">
        <v>164</v>
      </c>
      <c r="BM354" s="230" t="s">
        <v>373</v>
      </c>
    </row>
    <row r="355" s="13" customFormat="1">
      <c r="A355" s="13"/>
      <c r="B355" s="232"/>
      <c r="C355" s="233"/>
      <c r="D355" s="234" t="s">
        <v>165</v>
      </c>
      <c r="E355" s="235" t="s">
        <v>1</v>
      </c>
      <c r="F355" s="236" t="s">
        <v>374</v>
      </c>
      <c r="G355" s="233"/>
      <c r="H355" s="235" t="s">
        <v>1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165</v>
      </c>
      <c r="AU355" s="242" t="s">
        <v>83</v>
      </c>
      <c r="AV355" s="13" t="s">
        <v>83</v>
      </c>
      <c r="AW355" s="13" t="s">
        <v>31</v>
      </c>
      <c r="AX355" s="13" t="s">
        <v>75</v>
      </c>
      <c r="AY355" s="242" t="s">
        <v>161</v>
      </c>
    </row>
    <row r="356" s="15" customFormat="1">
      <c r="A356" s="15"/>
      <c r="B356" s="254"/>
      <c r="C356" s="255"/>
      <c r="D356" s="234" t="s">
        <v>165</v>
      </c>
      <c r="E356" s="256" t="s">
        <v>1</v>
      </c>
      <c r="F356" s="257" t="s">
        <v>375</v>
      </c>
      <c r="G356" s="255"/>
      <c r="H356" s="258">
        <v>1.915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4" t="s">
        <v>165</v>
      </c>
      <c r="AU356" s="264" t="s">
        <v>83</v>
      </c>
      <c r="AV356" s="15" t="s">
        <v>85</v>
      </c>
      <c r="AW356" s="15" t="s">
        <v>31</v>
      </c>
      <c r="AX356" s="15" t="s">
        <v>75</v>
      </c>
      <c r="AY356" s="264" t="s">
        <v>161</v>
      </c>
    </row>
    <row r="357" s="16" customFormat="1">
      <c r="A357" s="16"/>
      <c r="B357" s="265"/>
      <c r="C357" s="266"/>
      <c r="D357" s="234" t="s">
        <v>165</v>
      </c>
      <c r="E357" s="267" t="s">
        <v>1</v>
      </c>
      <c r="F357" s="268" t="s">
        <v>215</v>
      </c>
      <c r="G357" s="266"/>
      <c r="H357" s="269">
        <v>1.915</v>
      </c>
      <c r="I357" s="270"/>
      <c r="J357" s="266"/>
      <c r="K357" s="266"/>
      <c r="L357" s="271"/>
      <c r="M357" s="272"/>
      <c r="N357" s="273"/>
      <c r="O357" s="273"/>
      <c r="P357" s="273"/>
      <c r="Q357" s="273"/>
      <c r="R357" s="273"/>
      <c r="S357" s="273"/>
      <c r="T357" s="274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75" t="s">
        <v>165</v>
      </c>
      <c r="AU357" s="275" t="s">
        <v>83</v>
      </c>
      <c r="AV357" s="16" t="s">
        <v>216</v>
      </c>
      <c r="AW357" s="16" t="s">
        <v>31</v>
      </c>
      <c r="AX357" s="16" t="s">
        <v>75</v>
      </c>
      <c r="AY357" s="275" t="s">
        <v>161</v>
      </c>
    </row>
    <row r="358" s="14" customFormat="1">
      <c r="A358" s="14"/>
      <c r="B358" s="243"/>
      <c r="C358" s="244"/>
      <c r="D358" s="234" t="s">
        <v>165</v>
      </c>
      <c r="E358" s="245" t="s">
        <v>1</v>
      </c>
      <c r="F358" s="246" t="s">
        <v>206</v>
      </c>
      <c r="G358" s="244"/>
      <c r="H358" s="247">
        <v>1.915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165</v>
      </c>
      <c r="AU358" s="253" t="s">
        <v>83</v>
      </c>
      <c r="AV358" s="14" t="s">
        <v>164</v>
      </c>
      <c r="AW358" s="14" t="s">
        <v>31</v>
      </c>
      <c r="AX358" s="14" t="s">
        <v>83</v>
      </c>
      <c r="AY358" s="253" t="s">
        <v>161</v>
      </c>
    </row>
    <row r="359" s="2" customFormat="1" ht="24.15" customHeight="1">
      <c r="A359" s="39"/>
      <c r="B359" s="40"/>
      <c r="C359" s="218" t="s">
        <v>376</v>
      </c>
      <c r="D359" s="218" t="s">
        <v>162</v>
      </c>
      <c r="E359" s="219" t="s">
        <v>377</v>
      </c>
      <c r="F359" s="220" t="s">
        <v>378</v>
      </c>
      <c r="G359" s="221" t="s">
        <v>253</v>
      </c>
      <c r="H359" s="222">
        <v>95.528999999999996</v>
      </c>
      <c r="I359" s="223"/>
      <c r="J359" s="224">
        <f>ROUND(I359*H359,2)</f>
        <v>0</v>
      </c>
      <c r="K359" s="225"/>
      <c r="L359" s="45"/>
      <c r="M359" s="226" t="s">
        <v>1</v>
      </c>
      <c r="N359" s="227" t="s">
        <v>40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164</v>
      </c>
      <c r="AT359" s="230" t="s">
        <v>162</v>
      </c>
      <c r="AU359" s="230" t="s">
        <v>83</v>
      </c>
      <c r="AY359" s="18" t="s">
        <v>161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83</v>
      </c>
      <c r="BK359" s="231">
        <f>ROUND(I359*H359,2)</f>
        <v>0</v>
      </c>
      <c r="BL359" s="18" t="s">
        <v>164</v>
      </c>
      <c r="BM359" s="230" t="s">
        <v>379</v>
      </c>
    </row>
    <row r="360" s="13" customFormat="1">
      <c r="A360" s="13"/>
      <c r="B360" s="232"/>
      <c r="C360" s="233"/>
      <c r="D360" s="234" t="s">
        <v>165</v>
      </c>
      <c r="E360" s="235" t="s">
        <v>1</v>
      </c>
      <c r="F360" s="236" t="s">
        <v>380</v>
      </c>
      <c r="G360" s="233"/>
      <c r="H360" s="235" t="s">
        <v>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165</v>
      </c>
      <c r="AU360" s="242" t="s">
        <v>83</v>
      </c>
      <c r="AV360" s="13" t="s">
        <v>83</v>
      </c>
      <c r="AW360" s="13" t="s">
        <v>31</v>
      </c>
      <c r="AX360" s="13" t="s">
        <v>75</v>
      </c>
      <c r="AY360" s="242" t="s">
        <v>161</v>
      </c>
    </row>
    <row r="361" s="13" customFormat="1">
      <c r="A361" s="13"/>
      <c r="B361" s="232"/>
      <c r="C361" s="233"/>
      <c r="D361" s="234" t="s">
        <v>165</v>
      </c>
      <c r="E361" s="235" t="s">
        <v>1</v>
      </c>
      <c r="F361" s="236" t="s">
        <v>381</v>
      </c>
      <c r="G361" s="233"/>
      <c r="H361" s="235" t="s">
        <v>1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165</v>
      </c>
      <c r="AU361" s="242" t="s">
        <v>83</v>
      </c>
      <c r="AV361" s="13" t="s">
        <v>83</v>
      </c>
      <c r="AW361" s="13" t="s">
        <v>31</v>
      </c>
      <c r="AX361" s="13" t="s">
        <v>75</v>
      </c>
      <c r="AY361" s="242" t="s">
        <v>161</v>
      </c>
    </row>
    <row r="362" s="15" customFormat="1">
      <c r="A362" s="15"/>
      <c r="B362" s="254"/>
      <c r="C362" s="255"/>
      <c r="D362" s="234" t="s">
        <v>165</v>
      </c>
      <c r="E362" s="256" t="s">
        <v>1</v>
      </c>
      <c r="F362" s="257" t="s">
        <v>382</v>
      </c>
      <c r="G362" s="255"/>
      <c r="H362" s="258">
        <v>53.817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4" t="s">
        <v>165</v>
      </c>
      <c r="AU362" s="264" t="s">
        <v>83</v>
      </c>
      <c r="AV362" s="15" t="s">
        <v>85</v>
      </c>
      <c r="AW362" s="15" t="s">
        <v>31</v>
      </c>
      <c r="AX362" s="15" t="s">
        <v>75</v>
      </c>
      <c r="AY362" s="264" t="s">
        <v>161</v>
      </c>
    </row>
    <row r="363" s="15" customFormat="1">
      <c r="A363" s="15"/>
      <c r="B363" s="254"/>
      <c r="C363" s="255"/>
      <c r="D363" s="234" t="s">
        <v>165</v>
      </c>
      <c r="E363" s="256" t="s">
        <v>1</v>
      </c>
      <c r="F363" s="257" t="s">
        <v>383</v>
      </c>
      <c r="G363" s="255"/>
      <c r="H363" s="258">
        <v>-6.5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4" t="s">
        <v>165</v>
      </c>
      <c r="AU363" s="264" t="s">
        <v>83</v>
      </c>
      <c r="AV363" s="15" t="s">
        <v>85</v>
      </c>
      <c r="AW363" s="15" t="s">
        <v>31</v>
      </c>
      <c r="AX363" s="15" t="s">
        <v>75</v>
      </c>
      <c r="AY363" s="264" t="s">
        <v>161</v>
      </c>
    </row>
    <row r="364" s="15" customFormat="1">
      <c r="A364" s="15"/>
      <c r="B364" s="254"/>
      <c r="C364" s="255"/>
      <c r="D364" s="234" t="s">
        <v>165</v>
      </c>
      <c r="E364" s="256" t="s">
        <v>1</v>
      </c>
      <c r="F364" s="257" t="s">
        <v>384</v>
      </c>
      <c r="G364" s="255"/>
      <c r="H364" s="258">
        <v>-0.93799999999999994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165</v>
      </c>
      <c r="AU364" s="264" t="s">
        <v>83</v>
      </c>
      <c r="AV364" s="15" t="s">
        <v>85</v>
      </c>
      <c r="AW364" s="15" t="s">
        <v>31</v>
      </c>
      <c r="AX364" s="15" t="s">
        <v>75</v>
      </c>
      <c r="AY364" s="264" t="s">
        <v>161</v>
      </c>
    </row>
    <row r="365" s="16" customFormat="1">
      <c r="A365" s="16"/>
      <c r="B365" s="265"/>
      <c r="C365" s="266"/>
      <c r="D365" s="234" t="s">
        <v>165</v>
      </c>
      <c r="E365" s="267" t="s">
        <v>1</v>
      </c>
      <c r="F365" s="268" t="s">
        <v>215</v>
      </c>
      <c r="G365" s="266"/>
      <c r="H365" s="269">
        <v>46.378999999999998</v>
      </c>
      <c r="I365" s="270"/>
      <c r="J365" s="266"/>
      <c r="K365" s="266"/>
      <c r="L365" s="271"/>
      <c r="M365" s="272"/>
      <c r="N365" s="273"/>
      <c r="O365" s="273"/>
      <c r="P365" s="273"/>
      <c r="Q365" s="273"/>
      <c r="R365" s="273"/>
      <c r="S365" s="273"/>
      <c r="T365" s="274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75" t="s">
        <v>165</v>
      </c>
      <c r="AU365" s="275" t="s">
        <v>83</v>
      </c>
      <c r="AV365" s="16" t="s">
        <v>216</v>
      </c>
      <c r="AW365" s="16" t="s">
        <v>31</v>
      </c>
      <c r="AX365" s="16" t="s">
        <v>75</v>
      </c>
      <c r="AY365" s="275" t="s">
        <v>161</v>
      </c>
    </row>
    <row r="366" s="13" customFormat="1">
      <c r="A366" s="13"/>
      <c r="B366" s="232"/>
      <c r="C366" s="233"/>
      <c r="D366" s="234" t="s">
        <v>165</v>
      </c>
      <c r="E366" s="235" t="s">
        <v>1</v>
      </c>
      <c r="F366" s="236" t="s">
        <v>385</v>
      </c>
      <c r="G366" s="233"/>
      <c r="H366" s="235" t="s">
        <v>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165</v>
      </c>
      <c r="AU366" s="242" t="s">
        <v>83</v>
      </c>
      <c r="AV366" s="13" t="s">
        <v>83</v>
      </c>
      <c r="AW366" s="13" t="s">
        <v>31</v>
      </c>
      <c r="AX366" s="13" t="s">
        <v>75</v>
      </c>
      <c r="AY366" s="242" t="s">
        <v>161</v>
      </c>
    </row>
    <row r="367" s="15" customFormat="1">
      <c r="A367" s="15"/>
      <c r="B367" s="254"/>
      <c r="C367" s="255"/>
      <c r="D367" s="234" t="s">
        <v>165</v>
      </c>
      <c r="E367" s="256" t="s">
        <v>1</v>
      </c>
      <c r="F367" s="257" t="s">
        <v>386</v>
      </c>
      <c r="G367" s="255"/>
      <c r="H367" s="258">
        <v>65.337999999999994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4" t="s">
        <v>165</v>
      </c>
      <c r="AU367" s="264" t="s">
        <v>83</v>
      </c>
      <c r="AV367" s="15" t="s">
        <v>85</v>
      </c>
      <c r="AW367" s="15" t="s">
        <v>31</v>
      </c>
      <c r="AX367" s="15" t="s">
        <v>75</v>
      </c>
      <c r="AY367" s="264" t="s">
        <v>161</v>
      </c>
    </row>
    <row r="368" s="15" customFormat="1">
      <c r="A368" s="15"/>
      <c r="B368" s="254"/>
      <c r="C368" s="255"/>
      <c r="D368" s="234" t="s">
        <v>165</v>
      </c>
      <c r="E368" s="256" t="s">
        <v>1</v>
      </c>
      <c r="F368" s="257" t="s">
        <v>387</v>
      </c>
      <c r="G368" s="255"/>
      <c r="H368" s="258">
        <v>-14</v>
      </c>
      <c r="I368" s="259"/>
      <c r="J368" s="255"/>
      <c r="K368" s="255"/>
      <c r="L368" s="260"/>
      <c r="M368" s="261"/>
      <c r="N368" s="262"/>
      <c r="O368" s="262"/>
      <c r="P368" s="262"/>
      <c r="Q368" s="262"/>
      <c r="R368" s="262"/>
      <c r="S368" s="262"/>
      <c r="T368" s="26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4" t="s">
        <v>165</v>
      </c>
      <c r="AU368" s="264" t="s">
        <v>83</v>
      </c>
      <c r="AV368" s="15" t="s">
        <v>85</v>
      </c>
      <c r="AW368" s="15" t="s">
        <v>31</v>
      </c>
      <c r="AX368" s="15" t="s">
        <v>75</v>
      </c>
      <c r="AY368" s="264" t="s">
        <v>161</v>
      </c>
    </row>
    <row r="369" s="15" customFormat="1">
      <c r="A369" s="15"/>
      <c r="B369" s="254"/>
      <c r="C369" s="255"/>
      <c r="D369" s="234" t="s">
        <v>165</v>
      </c>
      <c r="E369" s="256" t="s">
        <v>1</v>
      </c>
      <c r="F369" s="257" t="s">
        <v>388</v>
      </c>
      <c r="G369" s="255"/>
      <c r="H369" s="258">
        <v>-2.1880000000000002</v>
      </c>
      <c r="I369" s="259"/>
      <c r="J369" s="255"/>
      <c r="K369" s="255"/>
      <c r="L369" s="260"/>
      <c r="M369" s="261"/>
      <c r="N369" s="262"/>
      <c r="O369" s="262"/>
      <c r="P369" s="262"/>
      <c r="Q369" s="262"/>
      <c r="R369" s="262"/>
      <c r="S369" s="262"/>
      <c r="T369" s="26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4" t="s">
        <v>165</v>
      </c>
      <c r="AU369" s="264" t="s">
        <v>83</v>
      </c>
      <c r="AV369" s="15" t="s">
        <v>85</v>
      </c>
      <c r="AW369" s="15" t="s">
        <v>31</v>
      </c>
      <c r="AX369" s="15" t="s">
        <v>75</v>
      </c>
      <c r="AY369" s="264" t="s">
        <v>161</v>
      </c>
    </row>
    <row r="370" s="16" customFormat="1">
      <c r="A370" s="16"/>
      <c r="B370" s="265"/>
      <c r="C370" s="266"/>
      <c r="D370" s="234" t="s">
        <v>165</v>
      </c>
      <c r="E370" s="267" t="s">
        <v>1</v>
      </c>
      <c r="F370" s="268" t="s">
        <v>215</v>
      </c>
      <c r="G370" s="266"/>
      <c r="H370" s="269">
        <v>49.149999999999999</v>
      </c>
      <c r="I370" s="270"/>
      <c r="J370" s="266"/>
      <c r="K370" s="266"/>
      <c r="L370" s="271"/>
      <c r="M370" s="272"/>
      <c r="N370" s="273"/>
      <c r="O370" s="273"/>
      <c r="P370" s="273"/>
      <c r="Q370" s="273"/>
      <c r="R370" s="273"/>
      <c r="S370" s="273"/>
      <c r="T370" s="274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75" t="s">
        <v>165</v>
      </c>
      <c r="AU370" s="275" t="s">
        <v>83</v>
      </c>
      <c r="AV370" s="16" t="s">
        <v>216</v>
      </c>
      <c r="AW370" s="16" t="s">
        <v>31</v>
      </c>
      <c r="AX370" s="16" t="s">
        <v>75</v>
      </c>
      <c r="AY370" s="275" t="s">
        <v>161</v>
      </c>
    </row>
    <row r="371" s="14" customFormat="1">
      <c r="A371" s="14"/>
      <c r="B371" s="243"/>
      <c r="C371" s="244"/>
      <c r="D371" s="234" t="s">
        <v>165</v>
      </c>
      <c r="E371" s="245" t="s">
        <v>1</v>
      </c>
      <c r="F371" s="246" t="s">
        <v>206</v>
      </c>
      <c r="G371" s="244"/>
      <c r="H371" s="247">
        <v>95.528999999999996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165</v>
      </c>
      <c r="AU371" s="253" t="s">
        <v>83</v>
      </c>
      <c r="AV371" s="14" t="s">
        <v>164</v>
      </c>
      <c r="AW371" s="14" t="s">
        <v>31</v>
      </c>
      <c r="AX371" s="14" t="s">
        <v>83</v>
      </c>
      <c r="AY371" s="253" t="s">
        <v>161</v>
      </c>
    </row>
    <row r="372" s="2" customFormat="1" ht="24.15" customHeight="1">
      <c r="A372" s="39"/>
      <c r="B372" s="40"/>
      <c r="C372" s="218" t="s">
        <v>291</v>
      </c>
      <c r="D372" s="218" t="s">
        <v>162</v>
      </c>
      <c r="E372" s="219" t="s">
        <v>389</v>
      </c>
      <c r="F372" s="220" t="s">
        <v>390</v>
      </c>
      <c r="G372" s="221" t="s">
        <v>253</v>
      </c>
      <c r="H372" s="222">
        <v>121.17100000000001</v>
      </c>
      <c r="I372" s="223"/>
      <c r="J372" s="224">
        <f>ROUND(I372*H372,2)</f>
        <v>0</v>
      </c>
      <c r="K372" s="225"/>
      <c r="L372" s="45"/>
      <c r="M372" s="226" t="s">
        <v>1</v>
      </c>
      <c r="N372" s="227" t="s">
        <v>40</v>
      </c>
      <c r="O372" s="92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164</v>
      </c>
      <c r="AT372" s="230" t="s">
        <v>162</v>
      </c>
      <c r="AU372" s="230" t="s">
        <v>83</v>
      </c>
      <c r="AY372" s="18" t="s">
        <v>161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83</v>
      </c>
      <c r="BK372" s="231">
        <f>ROUND(I372*H372,2)</f>
        <v>0</v>
      </c>
      <c r="BL372" s="18" t="s">
        <v>164</v>
      </c>
      <c r="BM372" s="230" t="s">
        <v>391</v>
      </c>
    </row>
    <row r="373" s="13" customFormat="1">
      <c r="A373" s="13"/>
      <c r="B373" s="232"/>
      <c r="C373" s="233"/>
      <c r="D373" s="234" t="s">
        <v>165</v>
      </c>
      <c r="E373" s="235" t="s">
        <v>1</v>
      </c>
      <c r="F373" s="236" t="s">
        <v>380</v>
      </c>
      <c r="G373" s="233"/>
      <c r="H373" s="235" t="s">
        <v>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165</v>
      </c>
      <c r="AU373" s="242" t="s">
        <v>83</v>
      </c>
      <c r="AV373" s="13" t="s">
        <v>83</v>
      </c>
      <c r="AW373" s="13" t="s">
        <v>31</v>
      </c>
      <c r="AX373" s="13" t="s">
        <v>75</v>
      </c>
      <c r="AY373" s="242" t="s">
        <v>161</v>
      </c>
    </row>
    <row r="374" s="13" customFormat="1">
      <c r="A374" s="13"/>
      <c r="B374" s="232"/>
      <c r="C374" s="233"/>
      <c r="D374" s="234" t="s">
        <v>165</v>
      </c>
      <c r="E374" s="235" t="s">
        <v>1</v>
      </c>
      <c r="F374" s="236" t="s">
        <v>381</v>
      </c>
      <c r="G374" s="233"/>
      <c r="H374" s="235" t="s">
        <v>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165</v>
      </c>
      <c r="AU374" s="242" t="s">
        <v>83</v>
      </c>
      <c r="AV374" s="13" t="s">
        <v>83</v>
      </c>
      <c r="AW374" s="13" t="s">
        <v>31</v>
      </c>
      <c r="AX374" s="13" t="s">
        <v>75</v>
      </c>
      <c r="AY374" s="242" t="s">
        <v>161</v>
      </c>
    </row>
    <row r="375" s="15" customFormat="1">
      <c r="A375" s="15"/>
      <c r="B375" s="254"/>
      <c r="C375" s="255"/>
      <c r="D375" s="234" t="s">
        <v>165</v>
      </c>
      <c r="E375" s="256" t="s">
        <v>1</v>
      </c>
      <c r="F375" s="257" t="s">
        <v>392</v>
      </c>
      <c r="G375" s="255"/>
      <c r="H375" s="258">
        <v>64.474000000000004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4" t="s">
        <v>165</v>
      </c>
      <c r="AU375" s="264" t="s">
        <v>83</v>
      </c>
      <c r="AV375" s="15" t="s">
        <v>85</v>
      </c>
      <c r="AW375" s="15" t="s">
        <v>31</v>
      </c>
      <c r="AX375" s="15" t="s">
        <v>75</v>
      </c>
      <c r="AY375" s="264" t="s">
        <v>161</v>
      </c>
    </row>
    <row r="376" s="15" customFormat="1">
      <c r="A376" s="15"/>
      <c r="B376" s="254"/>
      <c r="C376" s="255"/>
      <c r="D376" s="234" t="s">
        <v>165</v>
      </c>
      <c r="E376" s="256" t="s">
        <v>1</v>
      </c>
      <c r="F376" s="257" t="s">
        <v>393</v>
      </c>
      <c r="G376" s="255"/>
      <c r="H376" s="258">
        <v>-11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4" t="s">
        <v>165</v>
      </c>
      <c r="AU376" s="264" t="s">
        <v>83</v>
      </c>
      <c r="AV376" s="15" t="s">
        <v>85</v>
      </c>
      <c r="AW376" s="15" t="s">
        <v>31</v>
      </c>
      <c r="AX376" s="15" t="s">
        <v>75</v>
      </c>
      <c r="AY376" s="264" t="s">
        <v>161</v>
      </c>
    </row>
    <row r="377" s="15" customFormat="1">
      <c r="A377" s="15"/>
      <c r="B377" s="254"/>
      <c r="C377" s="255"/>
      <c r="D377" s="234" t="s">
        <v>165</v>
      </c>
      <c r="E377" s="256" t="s">
        <v>1</v>
      </c>
      <c r="F377" s="257" t="s">
        <v>394</v>
      </c>
      <c r="G377" s="255"/>
      <c r="H377" s="258">
        <v>-1.5629999999999999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4" t="s">
        <v>165</v>
      </c>
      <c r="AU377" s="264" t="s">
        <v>83</v>
      </c>
      <c r="AV377" s="15" t="s">
        <v>85</v>
      </c>
      <c r="AW377" s="15" t="s">
        <v>31</v>
      </c>
      <c r="AX377" s="15" t="s">
        <v>75</v>
      </c>
      <c r="AY377" s="264" t="s">
        <v>161</v>
      </c>
    </row>
    <row r="378" s="16" customFormat="1">
      <c r="A378" s="16"/>
      <c r="B378" s="265"/>
      <c r="C378" s="266"/>
      <c r="D378" s="234" t="s">
        <v>165</v>
      </c>
      <c r="E378" s="267" t="s">
        <v>1</v>
      </c>
      <c r="F378" s="268" t="s">
        <v>215</v>
      </c>
      <c r="G378" s="266"/>
      <c r="H378" s="269">
        <v>51.911000000000001</v>
      </c>
      <c r="I378" s="270"/>
      <c r="J378" s="266"/>
      <c r="K378" s="266"/>
      <c r="L378" s="271"/>
      <c r="M378" s="272"/>
      <c r="N378" s="273"/>
      <c r="O378" s="273"/>
      <c r="P378" s="273"/>
      <c r="Q378" s="273"/>
      <c r="R378" s="273"/>
      <c r="S378" s="273"/>
      <c r="T378" s="274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75" t="s">
        <v>165</v>
      </c>
      <c r="AU378" s="275" t="s">
        <v>83</v>
      </c>
      <c r="AV378" s="16" t="s">
        <v>216</v>
      </c>
      <c r="AW378" s="16" t="s">
        <v>31</v>
      </c>
      <c r="AX378" s="16" t="s">
        <v>75</v>
      </c>
      <c r="AY378" s="275" t="s">
        <v>161</v>
      </c>
    </row>
    <row r="379" s="13" customFormat="1">
      <c r="A379" s="13"/>
      <c r="B379" s="232"/>
      <c r="C379" s="233"/>
      <c r="D379" s="234" t="s">
        <v>165</v>
      </c>
      <c r="E379" s="235" t="s">
        <v>1</v>
      </c>
      <c r="F379" s="236" t="s">
        <v>385</v>
      </c>
      <c r="G379" s="233"/>
      <c r="H379" s="235" t="s">
        <v>1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165</v>
      </c>
      <c r="AU379" s="242" t="s">
        <v>83</v>
      </c>
      <c r="AV379" s="13" t="s">
        <v>83</v>
      </c>
      <c r="AW379" s="13" t="s">
        <v>31</v>
      </c>
      <c r="AX379" s="13" t="s">
        <v>75</v>
      </c>
      <c r="AY379" s="242" t="s">
        <v>161</v>
      </c>
    </row>
    <row r="380" s="15" customFormat="1">
      <c r="A380" s="15"/>
      <c r="B380" s="254"/>
      <c r="C380" s="255"/>
      <c r="D380" s="234" t="s">
        <v>165</v>
      </c>
      <c r="E380" s="256" t="s">
        <v>1</v>
      </c>
      <c r="F380" s="257" t="s">
        <v>395</v>
      </c>
      <c r="G380" s="255"/>
      <c r="H380" s="258">
        <v>95.947999999999993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4" t="s">
        <v>165</v>
      </c>
      <c r="AU380" s="264" t="s">
        <v>83</v>
      </c>
      <c r="AV380" s="15" t="s">
        <v>85</v>
      </c>
      <c r="AW380" s="15" t="s">
        <v>31</v>
      </c>
      <c r="AX380" s="15" t="s">
        <v>75</v>
      </c>
      <c r="AY380" s="264" t="s">
        <v>161</v>
      </c>
    </row>
    <row r="381" s="15" customFormat="1">
      <c r="A381" s="15"/>
      <c r="B381" s="254"/>
      <c r="C381" s="255"/>
      <c r="D381" s="234" t="s">
        <v>165</v>
      </c>
      <c r="E381" s="256" t="s">
        <v>1</v>
      </c>
      <c r="F381" s="257" t="s">
        <v>396</v>
      </c>
      <c r="G381" s="255"/>
      <c r="H381" s="258">
        <v>-23.25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4" t="s">
        <v>165</v>
      </c>
      <c r="AU381" s="264" t="s">
        <v>83</v>
      </c>
      <c r="AV381" s="15" t="s">
        <v>85</v>
      </c>
      <c r="AW381" s="15" t="s">
        <v>31</v>
      </c>
      <c r="AX381" s="15" t="s">
        <v>75</v>
      </c>
      <c r="AY381" s="264" t="s">
        <v>161</v>
      </c>
    </row>
    <row r="382" s="15" customFormat="1">
      <c r="A382" s="15"/>
      <c r="B382" s="254"/>
      <c r="C382" s="255"/>
      <c r="D382" s="234" t="s">
        <v>165</v>
      </c>
      <c r="E382" s="256" t="s">
        <v>1</v>
      </c>
      <c r="F382" s="257" t="s">
        <v>397</v>
      </c>
      <c r="G382" s="255"/>
      <c r="H382" s="258">
        <v>-3.4380000000000002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165</v>
      </c>
      <c r="AU382" s="264" t="s">
        <v>83</v>
      </c>
      <c r="AV382" s="15" t="s">
        <v>85</v>
      </c>
      <c r="AW382" s="15" t="s">
        <v>31</v>
      </c>
      <c r="AX382" s="15" t="s">
        <v>75</v>
      </c>
      <c r="AY382" s="264" t="s">
        <v>161</v>
      </c>
    </row>
    <row r="383" s="16" customFormat="1">
      <c r="A383" s="16"/>
      <c r="B383" s="265"/>
      <c r="C383" s="266"/>
      <c r="D383" s="234" t="s">
        <v>165</v>
      </c>
      <c r="E383" s="267" t="s">
        <v>1</v>
      </c>
      <c r="F383" s="268" t="s">
        <v>215</v>
      </c>
      <c r="G383" s="266"/>
      <c r="H383" s="269">
        <v>69.260000000000005</v>
      </c>
      <c r="I383" s="270"/>
      <c r="J383" s="266"/>
      <c r="K383" s="266"/>
      <c r="L383" s="271"/>
      <c r="M383" s="272"/>
      <c r="N383" s="273"/>
      <c r="O383" s="273"/>
      <c r="P383" s="273"/>
      <c r="Q383" s="273"/>
      <c r="R383" s="273"/>
      <c r="S383" s="273"/>
      <c r="T383" s="274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275" t="s">
        <v>165</v>
      </c>
      <c r="AU383" s="275" t="s">
        <v>83</v>
      </c>
      <c r="AV383" s="16" t="s">
        <v>216</v>
      </c>
      <c r="AW383" s="16" t="s">
        <v>31</v>
      </c>
      <c r="AX383" s="16" t="s">
        <v>75</v>
      </c>
      <c r="AY383" s="275" t="s">
        <v>161</v>
      </c>
    </row>
    <row r="384" s="14" customFormat="1">
      <c r="A384" s="14"/>
      <c r="B384" s="243"/>
      <c r="C384" s="244"/>
      <c r="D384" s="234" t="s">
        <v>165</v>
      </c>
      <c r="E384" s="245" t="s">
        <v>1</v>
      </c>
      <c r="F384" s="246" t="s">
        <v>206</v>
      </c>
      <c r="G384" s="244"/>
      <c r="H384" s="247">
        <v>121.17100000000001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165</v>
      </c>
      <c r="AU384" s="253" t="s">
        <v>83</v>
      </c>
      <c r="AV384" s="14" t="s">
        <v>164</v>
      </c>
      <c r="AW384" s="14" t="s">
        <v>31</v>
      </c>
      <c r="AX384" s="14" t="s">
        <v>83</v>
      </c>
      <c r="AY384" s="253" t="s">
        <v>161</v>
      </c>
    </row>
    <row r="385" s="2" customFormat="1" ht="24.15" customHeight="1">
      <c r="A385" s="39"/>
      <c r="B385" s="40"/>
      <c r="C385" s="218" t="s">
        <v>398</v>
      </c>
      <c r="D385" s="218" t="s">
        <v>162</v>
      </c>
      <c r="E385" s="219" t="s">
        <v>399</v>
      </c>
      <c r="F385" s="220" t="s">
        <v>400</v>
      </c>
      <c r="G385" s="221" t="s">
        <v>253</v>
      </c>
      <c r="H385" s="222">
        <v>36.487000000000002</v>
      </c>
      <c r="I385" s="223"/>
      <c r="J385" s="224">
        <f>ROUND(I385*H385,2)</f>
        <v>0</v>
      </c>
      <c r="K385" s="225"/>
      <c r="L385" s="45"/>
      <c r="M385" s="226" t="s">
        <v>1</v>
      </c>
      <c r="N385" s="227" t="s">
        <v>40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164</v>
      </c>
      <c r="AT385" s="230" t="s">
        <v>162</v>
      </c>
      <c r="AU385" s="230" t="s">
        <v>83</v>
      </c>
      <c r="AY385" s="18" t="s">
        <v>161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83</v>
      </c>
      <c r="BK385" s="231">
        <f>ROUND(I385*H385,2)</f>
        <v>0</v>
      </c>
      <c r="BL385" s="18" t="s">
        <v>164</v>
      </c>
      <c r="BM385" s="230" t="s">
        <v>401</v>
      </c>
    </row>
    <row r="386" s="13" customFormat="1">
      <c r="A386" s="13"/>
      <c r="B386" s="232"/>
      <c r="C386" s="233"/>
      <c r="D386" s="234" t="s">
        <v>165</v>
      </c>
      <c r="E386" s="235" t="s">
        <v>1</v>
      </c>
      <c r="F386" s="236" t="s">
        <v>380</v>
      </c>
      <c r="G386" s="233"/>
      <c r="H386" s="235" t="s">
        <v>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165</v>
      </c>
      <c r="AU386" s="242" t="s">
        <v>83</v>
      </c>
      <c r="AV386" s="13" t="s">
        <v>83</v>
      </c>
      <c r="AW386" s="13" t="s">
        <v>31</v>
      </c>
      <c r="AX386" s="13" t="s">
        <v>75</v>
      </c>
      <c r="AY386" s="242" t="s">
        <v>161</v>
      </c>
    </row>
    <row r="387" s="15" customFormat="1">
      <c r="A387" s="15"/>
      <c r="B387" s="254"/>
      <c r="C387" s="255"/>
      <c r="D387" s="234" t="s">
        <v>165</v>
      </c>
      <c r="E387" s="256" t="s">
        <v>1</v>
      </c>
      <c r="F387" s="257" t="s">
        <v>402</v>
      </c>
      <c r="G387" s="255"/>
      <c r="H387" s="258">
        <v>16.931999999999999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4" t="s">
        <v>165</v>
      </c>
      <c r="AU387" s="264" t="s">
        <v>83</v>
      </c>
      <c r="AV387" s="15" t="s">
        <v>85</v>
      </c>
      <c r="AW387" s="15" t="s">
        <v>31</v>
      </c>
      <c r="AX387" s="15" t="s">
        <v>75</v>
      </c>
      <c r="AY387" s="264" t="s">
        <v>161</v>
      </c>
    </row>
    <row r="388" s="16" customFormat="1">
      <c r="A388" s="16"/>
      <c r="B388" s="265"/>
      <c r="C388" s="266"/>
      <c r="D388" s="234" t="s">
        <v>165</v>
      </c>
      <c r="E388" s="267" t="s">
        <v>1</v>
      </c>
      <c r="F388" s="268" t="s">
        <v>215</v>
      </c>
      <c r="G388" s="266"/>
      <c r="H388" s="269">
        <v>16.931999999999999</v>
      </c>
      <c r="I388" s="270"/>
      <c r="J388" s="266"/>
      <c r="K388" s="266"/>
      <c r="L388" s="271"/>
      <c r="M388" s="272"/>
      <c r="N388" s="273"/>
      <c r="O388" s="273"/>
      <c r="P388" s="273"/>
      <c r="Q388" s="273"/>
      <c r="R388" s="273"/>
      <c r="S388" s="273"/>
      <c r="T388" s="274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75" t="s">
        <v>165</v>
      </c>
      <c r="AU388" s="275" t="s">
        <v>83</v>
      </c>
      <c r="AV388" s="16" t="s">
        <v>216</v>
      </c>
      <c r="AW388" s="16" t="s">
        <v>31</v>
      </c>
      <c r="AX388" s="16" t="s">
        <v>75</v>
      </c>
      <c r="AY388" s="275" t="s">
        <v>161</v>
      </c>
    </row>
    <row r="389" s="15" customFormat="1">
      <c r="A389" s="15"/>
      <c r="B389" s="254"/>
      <c r="C389" s="255"/>
      <c r="D389" s="234" t="s">
        <v>165</v>
      </c>
      <c r="E389" s="256" t="s">
        <v>1</v>
      </c>
      <c r="F389" s="257" t="s">
        <v>403</v>
      </c>
      <c r="G389" s="255"/>
      <c r="H389" s="258">
        <v>14.773999999999999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4" t="s">
        <v>165</v>
      </c>
      <c r="AU389" s="264" t="s">
        <v>83</v>
      </c>
      <c r="AV389" s="15" t="s">
        <v>85</v>
      </c>
      <c r="AW389" s="15" t="s">
        <v>31</v>
      </c>
      <c r="AX389" s="15" t="s">
        <v>75</v>
      </c>
      <c r="AY389" s="264" t="s">
        <v>161</v>
      </c>
    </row>
    <row r="390" s="16" customFormat="1">
      <c r="A390" s="16"/>
      <c r="B390" s="265"/>
      <c r="C390" s="266"/>
      <c r="D390" s="234" t="s">
        <v>165</v>
      </c>
      <c r="E390" s="267" t="s">
        <v>1</v>
      </c>
      <c r="F390" s="268" t="s">
        <v>215</v>
      </c>
      <c r="G390" s="266"/>
      <c r="H390" s="269">
        <v>14.773999999999999</v>
      </c>
      <c r="I390" s="270"/>
      <c r="J390" s="266"/>
      <c r="K390" s="266"/>
      <c r="L390" s="271"/>
      <c r="M390" s="272"/>
      <c r="N390" s="273"/>
      <c r="O390" s="273"/>
      <c r="P390" s="273"/>
      <c r="Q390" s="273"/>
      <c r="R390" s="273"/>
      <c r="S390" s="273"/>
      <c r="T390" s="274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75" t="s">
        <v>165</v>
      </c>
      <c r="AU390" s="275" t="s">
        <v>83</v>
      </c>
      <c r="AV390" s="16" t="s">
        <v>216</v>
      </c>
      <c r="AW390" s="16" t="s">
        <v>31</v>
      </c>
      <c r="AX390" s="16" t="s">
        <v>75</v>
      </c>
      <c r="AY390" s="275" t="s">
        <v>161</v>
      </c>
    </row>
    <row r="391" s="15" customFormat="1">
      <c r="A391" s="15"/>
      <c r="B391" s="254"/>
      <c r="C391" s="255"/>
      <c r="D391" s="234" t="s">
        <v>165</v>
      </c>
      <c r="E391" s="256" t="s">
        <v>1</v>
      </c>
      <c r="F391" s="257" t="s">
        <v>404</v>
      </c>
      <c r="G391" s="255"/>
      <c r="H391" s="258">
        <v>4.7809999999999997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4" t="s">
        <v>165</v>
      </c>
      <c r="AU391" s="264" t="s">
        <v>83</v>
      </c>
      <c r="AV391" s="15" t="s">
        <v>85</v>
      </c>
      <c r="AW391" s="15" t="s">
        <v>31</v>
      </c>
      <c r="AX391" s="15" t="s">
        <v>75</v>
      </c>
      <c r="AY391" s="264" t="s">
        <v>161</v>
      </c>
    </row>
    <row r="392" s="16" customFormat="1">
      <c r="A392" s="16"/>
      <c r="B392" s="265"/>
      <c r="C392" s="266"/>
      <c r="D392" s="234" t="s">
        <v>165</v>
      </c>
      <c r="E392" s="267" t="s">
        <v>1</v>
      </c>
      <c r="F392" s="268" t="s">
        <v>215</v>
      </c>
      <c r="G392" s="266"/>
      <c r="H392" s="269">
        <v>4.7809999999999997</v>
      </c>
      <c r="I392" s="270"/>
      <c r="J392" s="266"/>
      <c r="K392" s="266"/>
      <c r="L392" s="271"/>
      <c r="M392" s="272"/>
      <c r="N392" s="273"/>
      <c r="O392" s="273"/>
      <c r="P392" s="273"/>
      <c r="Q392" s="273"/>
      <c r="R392" s="273"/>
      <c r="S392" s="273"/>
      <c r="T392" s="274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75" t="s">
        <v>165</v>
      </c>
      <c r="AU392" s="275" t="s">
        <v>83</v>
      </c>
      <c r="AV392" s="16" t="s">
        <v>216</v>
      </c>
      <c r="AW392" s="16" t="s">
        <v>31</v>
      </c>
      <c r="AX392" s="16" t="s">
        <v>75</v>
      </c>
      <c r="AY392" s="275" t="s">
        <v>161</v>
      </c>
    </row>
    <row r="393" s="14" customFormat="1">
      <c r="A393" s="14"/>
      <c r="B393" s="243"/>
      <c r="C393" s="244"/>
      <c r="D393" s="234" t="s">
        <v>165</v>
      </c>
      <c r="E393" s="245" t="s">
        <v>1</v>
      </c>
      <c r="F393" s="246" t="s">
        <v>206</v>
      </c>
      <c r="G393" s="244"/>
      <c r="H393" s="247">
        <v>36.487000000000002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165</v>
      </c>
      <c r="AU393" s="253" t="s">
        <v>83</v>
      </c>
      <c r="AV393" s="14" t="s">
        <v>164</v>
      </c>
      <c r="AW393" s="14" t="s">
        <v>31</v>
      </c>
      <c r="AX393" s="14" t="s">
        <v>83</v>
      </c>
      <c r="AY393" s="253" t="s">
        <v>161</v>
      </c>
    </row>
    <row r="394" s="2" customFormat="1" ht="16.5" customHeight="1">
      <c r="A394" s="39"/>
      <c r="B394" s="40"/>
      <c r="C394" s="218" t="s">
        <v>309</v>
      </c>
      <c r="D394" s="218" t="s">
        <v>162</v>
      </c>
      <c r="E394" s="219" t="s">
        <v>405</v>
      </c>
      <c r="F394" s="220" t="s">
        <v>406</v>
      </c>
      <c r="G394" s="221" t="s">
        <v>253</v>
      </c>
      <c r="H394" s="222">
        <v>6.5250000000000004</v>
      </c>
      <c r="I394" s="223"/>
      <c r="J394" s="224">
        <f>ROUND(I394*H394,2)</f>
        <v>0</v>
      </c>
      <c r="K394" s="225"/>
      <c r="L394" s="45"/>
      <c r="M394" s="226" t="s">
        <v>1</v>
      </c>
      <c r="N394" s="227" t="s">
        <v>40</v>
      </c>
      <c r="O394" s="92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164</v>
      </c>
      <c r="AT394" s="230" t="s">
        <v>162</v>
      </c>
      <c r="AU394" s="230" t="s">
        <v>83</v>
      </c>
      <c r="AY394" s="18" t="s">
        <v>161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83</v>
      </c>
      <c r="BK394" s="231">
        <f>ROUND(I394*H394,2)</f>
        <v>0</v>
      </c>
      <c r="BL394" s="18" t="s">
        <v>164</v>
      </c>
      <c r="BM394" s="230" t="s">
        <v>407</v>
      </c>
    </row>
    <row r="395" s="13" customFormat="1">
      <c r="A395" s="13"/>
      <c r="B395" s="232"/>
      <c r="C395" s="233"/>
      <c r="D395" s="234" t="s">
        <v>165</v>
      </c>
      <c r="E395" s="235" t="s">
        <v>1</v>
      </c>
      <c r="F395" s="236" t="s">
        <v>408</v>
      </c>
      <c r="G395" s="233"/>
      <c r="H395" s="235" t="s">
        <v>1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165</v>
      </c>
      <c r="AU395" s="242" t="s">
        <v>83</v>
      </c>
      <c r="AV395" s="13" t="s">
        <v>83</v>
      </c>
      <c r="AW395" s="13" t="s">
        <v>31</v>
      </c>
      <c r="AX395" s="13" t="s">
        <v>75</v>
      </c>
      <c r="AY395" s="242" t="s">
        <v>161</v>
      </c>
    </row>
    <row r="396" s="15" customFormat="1">
      <c r="A396" s="15"/>
      <c r="B396" s="254"/>
      <c r="C396" s="255"/>
      <c r="D396" s="234" t="s">
        <v>165</v>
      </c>
      <c r="E396" s="256" t="s">
        <v>1</v>
      </c>
      <c r="F396" s="257" t="s">
        <v>409</v>
      </c>
      <c r="G396" s="255"/>
      <c r="H396" s="258">
        <v>3.4500000000000002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4" t="s">
        <v>165</v>
      </c>
      <c r="AU396" s="264" t="s">
        <v>83</v>
      </c>
      <c r="AV396" s="15" t="s">
        <v>85</v>
      </c>
      <c r="AW396" s="15" t="s">
        <v>31</v>
      </c>
      <c r="AX396" s="15" t="s">
        <v>75</v>
      </c>
      <c r="AY396" s="264" t="s">
        <v>161</v>
      </c>
    </row>
    <row r="397" s="16" customFormat="1">
      <c r="A397" s="16"/>
      <c r="B397" s="265"/>
      <c r="C397" s="266"/>
      <c r="D397" s="234" t="s">
        <v>165</v>
      </c>
      <c r="E397" s="267" t="s">
        <v>1</v>
      </c>
      <c r="F397" s="268" t="s">
        <v>215</v>
      </c>
      <c r="G397" s="266"/>
      <c r="H397" s="269">
        <v>3.4500000000000002</v>
      </c>
      <c r="I397" s="270"/>
      <c r="J397" s="266"/>
      <c r="K397" s="266"/>
      <c r="L397" s="271"/>
      <c r="M397" s="272"/>
      <c r="N397" s="273"/>
      <c r="O397" s="273"/>
      <c r="P397" s="273"/>
      <c r="Q397" s="273"/>
      <c r="R397" s="273"/>
      <c r="S397" s="273"/>
      <c r="T397" s="274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75" t="s">
        <v>165</v>
      </c>
      <c r="AU397" s="275" t="s">
        <v>83</v>
      </c>
      <c r="AV397" s="16" t="s">
        <v>216</v>
      </c>
      <c r="AW397" s="16" t="s">
        <v>31</v>
      </c>
      <c r="AX397" s="16" t="s">
        <v>75</v>
      </c>
      <c r="AY397" s="275" t="s">
        <v>161</v>
      </c>
    </row>
    <row r="398" s="15" customFormat="1">
      <c r="A398" s="15"/>
      <c r="B398" s="254"/>
      <c r="C398" s="255"/>
      <c r="D398" s="234" t="s">
        <v>165</v>
      </c>
      <c r="E398" s="256" t="s">
        <v>1</v>
      </c>
      <c r="F398" s="257" t="s">
        <v>410</v>
      </c>
      <c r="G398" s="255"/>
      <c r="H398" s="258">
        <v>1.8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4" t="s">
        <v>165</v>
      </c>
      <c r="AU398" s="264" t="s">
        <v>83</v>
      </c>
      <c r="AV398" s="15" t="s">
        <v>85</v>
      </c>
      <c r="AW398" s="15" t="s">
        <v>31</v>
      </c>
      <c r="AX398" s="15" t="s">
        <v>75</v>
      </c>
      <c r="AY398" s="264" t="s">
        <v>161</v>
      </c>
    </row>
    <row r="399" s="16" customFormat="1">
      <c r="A399" s="16"/>
      <c r="B399" s="265"/>
      <c r="C399" s="266"/>
      <c r="D399" s="234" t="s">
        <v>165</v>
      </c>
      <c r="E399" s="267" t="s">
        <v>1</v>
      </c>
      <c r="F399" s="268" t="s">
        <v>215</v>
      </c>
      <c r="G399" s="266"/>
      <c r="H399" s="269">
        <v>1.8</v>
      </c>
      <c r="I399" s="270"/>
      <c r="J399" s="266"/>
      <c r="K399" s="266"/>
      <c r="L399" s="271"/>
      <c r="M399" s="272"/>
      <c r="N399" s="273"/>
      <c r="O399" s="273"/>
      <c r="P399" s="273"/>
      <c r="Q399" s="273"/>
      <c r="R399" s="273"/>
      <c r="S399" s="273"/>
      <c r="T399" s="274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75" t="s">
        <v>165</v>
      </c>
      <c r="AU399" s="275" t="s">
        <v>83</v>
      </c>
      <c r="AV399" s="16" t="s">
        <v>216</v>
      </c>
      <c r="AW399" s="16" t="s">
        <v>31</v>
      </c>
      <c r="AX399" s="16" t="s">
        <v>75</v>
      </c>
      <c r="AY399" s="275" t="s">
        <v>161</v>
      </c>
    </row>
    <row r="400" s="15" customFormat="1">
      <c r="A400" s="15"/>
      <c r="B400" s="254"/>
      <c r="C400" s="255"/>
      <c r="D400" s="234" t="s">
        <v>165</v>
      </c>
      <c r="E400" s="256" t="s">
        <v>1</v>
      </c>
      <c r="F400" s="257" t="s">
        <v>411</v>
      </c>
      <c r="G400" s="255"/>
      <c r="H400" s="258">
        <v>1.2749999999999999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4" t="s">
        <v>165</v>
      </c>
      <c r="AU400" s="264" t="s">
        <v>83</v>
      </c>
      <c r="AV400" s="15" t="s">
        <v>85</v>
      </c>
      <c r="AW400" s="15" t="s">
        <v>31</v>
      </c>
      <c r="AX400" s="15" t="s">
        <v>75</v>
      </c>
      <c r="AY400" s="264" t="s">
        <v>161</v>
      </c>
    </row>
    <row r="401" s="16" customFormat="1">
      <c r="A401" s="16"/>
      <c r="B401" s="265"/>
      <c r="C401" s="266"/>
      <c r="D401" s="234" t="s">
        <v>165</v>
      </c>
      <c r="E401" s="267" t="s">
        <v>1</v>
      </c>
      <c r="F401" s="268" t="s">
        <v>215</v>
      </c>
      <c r="G401" s="266"/>
      <c r="H401" s="269">
        <v>1.2749999999999999</v>
      </c>
      <c r="I401" s="270"/>
      <c r="J401" s="266"/>
      <c r="K401" s="266"/>
      <c r="L401" s="271"/>
      <c r="M401" s="272"/>
      <c r="N401" s="273"/>
      <c r="O401" s="273"/>
      <c r="P401" s="273"/>
      <c r="Q401" s="273"/>
      <c r="R401" s="273"/>
      <c r="S401" s="273"/>
      <c r="T401" s="274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75" t="s">
        <v>165</v>
      </c>
      <c r="AU401" s="275" t="s">
        <v>83</v>
      </c>
      <c r="AV401" s="16" t="s">
        <v>216</v>
      </c>
      <c r="AW401" s="16" t="s">
        <v>31</v>
      </c>
      <c r="AX401" s="16" t="s">
        <v>75</v>
      </c>
      <c r="AY401" s="275" t="s">
        <v>161</v>
      </c>
    </row>
    <row r="402" s="14" customFormat="1">
      <c r="A402" s="14"/>
      <c r="B402" s="243"/>
      <c r="C402" s="244"/>
      <c r="D402" s="234" t="s">
        <v>165</v>
      </c>
      <c r="E402" s="245" t="s">
        <v>1</v>
      </c>
      <c r="F402" s="246" t="s">
        <v>206</v>
      </c>
      <c r="G402" s="244"/>
      <c r="H402" s="247">
        <v>6.5250000000000004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165</v>
      </c>
      <c r="AU402" s="253" t="s">
        <v>83</v>
      </c>
      <c r="AV402" s="14" t="s">
        <v>164</v>
      </c>
      <c r="AW402" s="14" t="s">
        <v>31</v>
      </c>
      <c r="AX402" s="14" t="s">
        <v>83</v>
      </c>
      <c r="AY402" s="253" t="s">
        <v>161</v>
      </c>
    </row>
    <row r="403" s="2" customFormat="1" ht="16.5" customHeight="1">
      <c r="A403" s="39"/>
      <c r="B403" s="40"/>
      <c r="C403" s="218" t="s">
        <v>412</v>
      </c>
      <c r="D403" s="218" t="s">
        <v>162</v>
      </c>
      <c r="E403" s="219" t="s">
        <v>413</v>
      </c>
      <c r="F403" s="220" t="s">
        <v>414</v>
      </c>
      <c r="G403" s="221" t="s">
        <v>253</v>
      </c>
      <c r="H403" s="222">
        <v>15.375</v>
      </c>
      <c r="I403" s="223"/>
      <c r="J403" s="224">
        <f>ROUND(I403*H403,2)</f>
        <v>0</v>
      </c>
      <c r="K403" s="225"/>
      <c r="L403" s="45"/>
      <c r="M403" s="226" t="s">
        <v>1</v>
      </c>
      <c r="N403" s="227" t="s">
        <v>40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164</v>
      </c>
      <c r="AT403" s="230" t="s">
        <v>162</v>
      </c>
      <c r="AU403" s="230" t="s">
        <v>83</v>
      </c>
      <c r="AY403" s="18" t="s">
        <v>161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83</v>
      </c>
      <c r="BK403" s="231">
        <f>ROUND(I403*H403,2)</f>
        <v>0</v>
      </c>
      <c r="BL403" s="18" t="s">
        <v>164</v>
      </c>
      <c r="BM403" s="230" t="s">
        <v>415</v>
      </c>
    </row>
    <row r="404" s="13" customFormat="1">
      <c r="A404" s="13"/>
      <c r="B404" s="232"/>
      <c r="C404" s="233"/>
      <c r="D404" s="234" t="s">
        <v>165</v>
      </c>
      <c r="E404" s="235" t="s">
        <v>1</v>
      </c>
      <c r="F404" s="236" t="s">
        <v>408</v>
      </c>
      <c r="G404" s="233"/>
      <c r="H404" s="235" t="s">
        <v>1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165</v>
      </c>
      <c r="AU404" s="242" t="s">
        <v>83</v>
      </c>
      <c r="AV404" s="13" t="s">
        <v>83</v>
      </c>
      <c r="AW404" s="13" t="s">
        <v>31</v>
      </c>
      <c r="AX404" s="13" t="s">
        <v>75</v>
      </c>
      <c r="AY404" s="242" t="s">
        <v>161</v>
      </c>
    </row>
    <row r="405" s="15" customFormat="1">
      <c r="A405" s="15"/>
      <c r="B405" s="254"/>
      <c r="C405" s="255"/>
      <c r="D405" s="234" t="s">
        <v>165</v>
      </c>
      <c r="E405" s="256" t="s">
        <v>1</v>
      </c>
      <c r="F405" s="257" t="s">
        <v>416</v>
      </c>
      <c r="G405" s="255"/>
      <c r="H405" s="258">
        <v>1.8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4" t="s">
        <v>165</v>
      </c>
      <c r="AU405" s="264" t="s">
        <v>83</v>
      </c>
      <c r="AV405" s="15" t="s">
        <v>85</v>
      </c>
      <c r="AW405" s="15" t="s">
        <v>31</v>
      </c>
      <c r="AX405" s="15" t="s">
        <v>75</v>
      </c>
      <c r="AY405" s="264" t="s">
        <v>161</v>
      </c>
    </row>
    <row r="406" s="16" customFormat="1">
      <c r="A406" s="16"/>
      <c r="B406" s="265"/>
      <c r="C406" s="266"/>
      <c r="D406" s="234" t="s">
        <v>165</v>
      </c>
      <c r="E406" s="267" t="s">
        <v>1</v>
      </c>
      <c r="F406" s="268" t="s">
        <v>215</v>
      </c>
      <c r="G406" s="266"/>
      <c r="H406" s="269">
        <v>1.8</v>
      </c>
      <c r="I406" s="270"/>
      <c r="J406" s="266"/>
      <c r="K406" s="266"/>
      <c r="L406" s="271"/>
      <c r="M406" s="272"/>
      <c r="N406" s="273"/>
      <c r="O406" s="273"/>
      <c r="P406" s="273"/>
      <c r="Q406" s="273"/>
      <c r="R406" s="273"/>
      <c r="S406" s="273"/>
      <c r="T406" s="274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75" t="s">
        <v>165</v>
      </c>
      <c r="AU406" s="275" t="s">
        <v>83</v>
      </c>
      <c r="AV406" s="16" t="s">
        <v>216</v>
      </c>
      <c r="AW406" s="16" t="s">
        <v>31</v>
      </c>
      <c r="AX406" s="16" t="s">
        <v>75</v>
      </c>
      <c r="AY406" s="275" t="s">
        <v>161</v>
      </c>
    </row>
    <row r="407" s="15" customFormat="1">
      <c r="A407" s="15"/>
      <c r="B407" s="254"/>
      <c r="C407" s="255"/>
      <c r="D407" s="234" t="s">
        <v>165</v>
      </c>
      <c r="E407" s="256" t="s">
        <v>1</v>
      </c>
      <c r="F407" s="257" t="s">
        <v>417</v>
      </c>
      <c r="G407" s="255"/>
      <c r="H407" s="258">
        <v>1.9950000000000001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4" t="s">
        <v>165</v>
      </c>
      <c r="AU407" s="264" t="s">
        <v>83</v>
      </c>
      <c r="AV407" s="15" t="s">
        <v>85</v>
      </c>
      <c r="AW407" s="15" t="s">
        <v>31</v>
      </c>
      <c r="AX407" s="15" t="s">
        <v>75</v>
      </c>
      <c r="AY407" s="264" t="s">
        <v>161</v>
      </c>
    </row>
    <row r="408" s="16" customFormat="1">
      <c r="A408" s="16"/>
      <c r="B408" s="265"/>
      <c r="C408" s="266"/>
      <c r="D408" s="234" t="s">
        <v>165</v>
      </c>
      <c r="E408" s="267" t="s">
        <v>1</v>
      </c>
      <c r="F408" s="268" t="s">
        <v>215</v>
      </c>
      <c r="G408" s="266"/>
      <c r="H408" s="269">
        <v>1.9950000000000001</v>
      </c>
      <c r="I408" s="270"/>
      <c r="J408" s="266"/>
      <c r="K408" s="266"/>
      <c r="L408" s="271"/>
      <c r="M408" s="272"/>
      <c r="N408" s="273"/>
      <c r="O408" s="273"/>
      <c r="P408" s="273"/>
      <c r="Q408" s="273"/>
      <c r="R408" s="273"/>
      <c r="S408" s="273"/>
      <c r="T408" s="274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75" t="s">
        <v>165</v>
      </c>
      <c r="AU408" s="275" t="s">
        <v>83</v>
      </c>
      <c r="AV408" s="16" t="s">
        <v>216</v>
      </c>
      <c r="AW408" s="16" t="s">
        <v>31</v>
      </c>
      <c r="AX408" s="16" t="s">
        <v>75</v>
      </c>
      <c r="AY408" s="275" t="s">
        <v>161</v>
      </c>
    </row>
    <row r="409" s="15" customFormat="1">
      <c r="A409" s="15"/>
      <c r="B409" s="254"/>
      <c r="C409" s="255"/>
      <c r="D409" s="234" t="s">
        <v>165</v>
      </c>
      <c r="E409" s="256" t="s">
        <v>1</v>
      </c>
      <c r="F409" s="257" t="s">
        <v>418</v>
      </c>
      <c r="G409" s="255"/>
      <c r="H409" s="258">
        <v>1.5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4" t="s">
        <v>165</v>
      </c>
      <c r="AU409" s="264" t="s">
        <v>83</v>
      </c>
      <c r="AV409" s="15" t="s">
        <v>85</v>
      </c>
      <c r="AW409" s="15" t="s">
        <v>31</v>
      </c>
      <c r="AX409" s="15" t="s">
        <v>75</v>
      </c>
      <c r="AY409" s="264" t="s">
        <v>161</v>
      </c>
    </row>
    <row r="410" s="16" customFormat="1">
      <c r="A410" s="16"/>
      <c r="B410" s="265"/>
      <c r="C410" s="266"/>
      <c r="D410" s="234" t="s">
        <v>165</v>
      </c>
      <c r="E410" s="267" t="s">
        <v>1</v>
      </c>
      <c r="F410" s="268" t="s">
        <v>215</v>
      </c>
      <c r="G410" s="266"/>
      <c r="H410" s="269">
        <v>1.5</v>
      </c>
      <c r="I410" s="270"/>
      <c r="J410" s="266"/>
      <c r="K410" s="266"/>
      <c r="L410" s="271"/>
      <c r="M410" s="272"/>
      <c r="N410" s="273"/>
      <c r="O410" s="273"/>
      <c r="P410" s="273"/>
      <c r="Q410" s="273"/>
      <c r="R410" s="273"/>
      <c r="S410" s="273"/>
      <c r="T410" s="274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75" t="s">
        <v>165</v>
      </c>
      <c r="AU410" s="275" t="s">
        <v>83</v>
      </c>
      <c r="AV410" s="16" t="s">
        <v>216</v>
      </c>
      <c r="AW410" s="16" t="s">
        <v>31</v>
      </c>
      <c r="AX410" s="16" t="s">
        <v>75</v>
      </c>
      <c r="AY410" s="275" t="s">
        <v>161</v>
      </c>
    </row>
    <row r="411" s="15" customFormat="1">
      <c r="A411" s="15"/>
      <c r="B411" s="254"/>
      <c r="C411" s="255"/>
      <c r="D411" s="234" t="s">
        <v>165</v>
      </c>
      <c r="E411" s="256" t="s">
        <v>1</v>
      </c>
      <c r="F411" s="257" t="s">
        <v>419</v>
      </c>
      <c r="G411" s="255"/>
      <c r="H411" s="258">
        <v>3.21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4" t="s">
        <v>165</v>
      </c>
      <c r="AU411" s="264" t="s">
        <v>83</v>
      </c>
      <c r="AV411" s="15" t="s">
        <v>85</v>
      </c>
      <c r="AW411" s="15" t="s">
        <v>31</v>
      </c>
      <c r="AX411" s="15" t="s">
        <v>75</v>
      </c>
      <c r="AY411" s="264" t="s">
        <v>161</v>
      </c>
    </row>
    <row r="412" s="16" customFormat="1">
      <c r="A412" s="16"/>
      <c r="B412" s="265"/>
      <c r="C412" s="266"/>
      <c r="D412" s="234" t="s">
        <v>165</v>
      </c>
      <c r="E412" s="267" t="s">
        <v>1</v>
      </c>
      <c r="F412" s="268" t="s">
        <v>215</v>
      </c>
      <c r="G412" s="266"/>
      <c r="H412" s="269">
        <v>3.21</v>
      </c>
      <c r="I412" s="270"/>
      <c r="J412" s="266"/>
      <c r="K412" s="266"/>
      <c r="L412" s="271"/>
      <c r="M412" s="272"/>
      <c r="N412" s="273"/>
      <c r="O412" s="273"/>
      <c r="P412" s="273"/>
      <c r="Q412" s="273"/>
      <c r="R412" s="273"/>
      <c r="S412" s="273"/>
      <c r="T412" s="274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75" t="s">
        <v>165</v>
      </c>
      <c r="AU412" s="275" t="s">
        <v>83</v>
      </c>
      <c r="AV412" s="16" t="s">
        <v>216</v>
      </c>
      <c r="AW412" s="16" t="s">
        <v>31</v>
      </c>
      <c r="AX412" s="16" t="s">
        <v>75</v>
      </c>
      <c r="AY412" s="275" t="s">
        <v>161</v>
      </c>
    </row>
    <row r="413" s="15" customFormat="1">
      <c r="A413" s="15"/>
      <c r="B413" s="254"/>
      <c r="C413" s="255"/>
      <c r="D413" s="234" t="s">
        <v>165</v>
      </c>
      <c r="E413" s="256" t="s">
        <v>1</v>
      </c>
      <c r="F413" s="257" t="s">
        <v>420</v>
      </c>
      <c r="G413" s="255"/>
      <c r="H413" s="258">
        <v>1.6200000000000001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4" t="s">
        <v>165</v>
      </c>
      <c r="AU413" s="264" t="s">
        <v>83</v>
      </c>
      <c r="AV413" s="15" t="s">
        <v>85</v>
      </c>
      <c r="AW413" s="15" t="s">
        <v>31</v>
      </c>
      <c r="AX413" s="15" t="s">
        <v>75</v>
      </c>
      <c r="AY413" s="264" t="s">
        <v>161</v>
      </c>
    </row>
    <row r="414" s="16" customFormat="1">
      <c r="A414" s="16"/>
      <c r="B414" s="265"/>
      <c r="C414" s="266"/>
      <c r="D414" s="234" t="s">
        <v>165</v>
      </c>
      <c r="E414" s="267" t="s">
        <v>1</v>
      </c>
      <c r="F414" s="268" t="s">
        <v>215</v>
      </c>
      <c r="G414" s="266"/>
      <c r="H414" s="269">
        <v>1.6200000000000001</v>
      </c>
      <c r="I414" s="270"/>
      <c r="J414" s="266"/>
      <c r="K414" s="266"/>
      <c r="L414" s="271"/>
      <c r="M414" s="272"/>
      <c r="N414" s="273"/>
      <c r="O414" s="273"/>
      <c r="P414" s="273"/>
      <c r="Q414" s="273"/>
      <c r="R414" s="273"/>
      <c r="S414" s="273"/>
      <c r="T414" s="274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T414" s="275" t="s">
        <v>165</v>
      </c>
      <c r="AU414" s="275" t="s">
        <v>83</v>
      </c>
      <c r="AV414" s="16" t="s">
        <v>216</v>
      </c>
      <c r="AW414" s="16" t="s">
        <v>31</v>
      </c>
      <c r="AX414" s="16" t="s">
        <v>75</v>
      </c>
      <c r="AY414" s="275" t="s">
        <v>161</v>
      </c>
    </row>
    <row r="415" s="15" customFormat="1">
      <c r="A415" s="15"/>
      <c r="B415" s="254"/>
      <c r="C415" s="255"/>
      <c r="D415" s="234" t="s">
        <v>165</v>
      </c>
      <c r="E415" s="256" t="s">
        <v>1</v>
      </c>
      <c r="F415" s="257" t="s">
        <v>421</v>
      </c>
      <c r="G415" s="255"/>
      <c r="H415" s="258">
        <v>5.25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4" t="s">
        <v>165</v>
      </c>
      <c r="AU415" s="264" t="s">
        <v>83</v>
      </c>
      <c r="AV415" s="15" t="s">
        <v>85</v>
      </c>
      <c r="AW415" s="15" t="s">
        <v>31</v>
      </c>
      <c r="AX415" s="15" t="s">
        <v>75</v>
      </c>
      <c r="AY415" s="264" t="s">
        <v>161</v>
      </c>
    </row>
    <row r="416" s="16" customFormat="1">
      <c r="A416" s="16"/>
      <c r="B416" s="265"/>
      <c r="C416" s="266"/>
      <c r="D416" s="234" t="s">
        <v>165</v>
      </c>
      <c r="E416" s="267" t="s">
        <v>1</v>
      </c>
      <c r="F416" s="268" t="s">
        <v>215</v>
      </c>
      <c r="G416" s="266"/>
      <c r="H416" s="269">
        <v>5.25</v>
      </c>
      <c r="I416" s="270"/>
      <c r="J416" s="266"/>
      <c r="K416" s="266"/>
      <c r="L416" s="271"/>
      <c r="M416" s="272"/>
      <c r="N416" s="273"/>
      <c r="O416" s="273"/>
      <c r="P416" s="273"/>
      <c r="Q416" s="273"/>
      <c r="R416" s="273"/>
      <c r="S416" s="273"/>
      <c r="T416" s="274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75" t="s">
        <v>165</v>
      </c>
      <c r="AU416" s="275" t="s">
        <v>83</v>
      </c>
      <c r="AV416" s="16" t="s">
        <v>216</v>
      </c>
      <c r="AW416" s="16" t="s">
        <v>31</v>
      </c>
      <c r="AX416" s="16" t="s">
        <v>75</v>
      </c>
      <c r="AY416" s="275" t="s">
        <v>161</v>
      </c>
    </row>
    <row r="417" s="14" customFormat="1">
      <c r="A417" s="14"/>
      <c r="B417" s="243"/>
      <c r="C417" s="244"/>
      <c r="D417" s="234" t="s">
        <v>165</v>
      </c>
      <c r="E417" s="245" t="s">
        <v>1</v>
      </c>
      <c r="F417" s="246" t="s">
        <v>206</v>
      </c>
      <c r="G417" s="244"/>
      <c r="H417" s="247">
        <v>15.375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165</v>
      </c>
      <c r="AU417" s="253" t="s">
        <v>83</v>
      </c>
      <c r="AV417" s="14" t="s">
        <v>164</v>
      </c>
      <c r="AW417" s="14" t="s">
        <v>31</v>
      </c>
      <c r="AX417" s="14" t="s">
        <v>83</v>
      </c>
      <c r="AY417" s="253" t="s">
        <v>161</v>
      </c>
    </row>
    <row r="418" s="2" customFormat="1" ht="16.5" customHeight="1">
      <c r="A418" s="39"/>
      <c r="B418" s="40"/>
      <c r="C418" s="218" t="s">
        <v>318</v>
      </c>
      <c r="D418" s="218" t="s">
        <v>162</v>
      </c>
      <c r="E418" s="219" t="s">
        <v>422</v>
      </c>
      <c r="F418" s="220" t="s">
        <v>423</v>
      </c>
      <c r="G418" s="221" t="s">
        <v>253</v>
      </c>
      <c r="H418" s="222">
        <v>4.5</v>
      </c>
      <c r="I418" s="223"/>
      <c r="J418" s="224">
        <f>ROUND(I418*H418,2)</f>
        <v>0</v>
      </c>
      <c r="K418" s="225"/>
      <c r="L418" s="45"/>
      <c r="M418" s="226" t="s">
        <v>1</v>
      </c>
      <c r="N418" s="227" t="s">
        <v>40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164</v>
      </c>
      <c r="AT418" s="230" t="s">
        <v>162</v>
      </c>
      <c r="AU418" s="230" t="s">
        <v>83</v>
      </c>
      <c r="AY418" s="18" t="s">
        <v>161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83</v>
      </c>
      <c r="BK418" s="231">
        <f>ROUND(I418*H418,2)</f>
        <v>0</v>
      </c>
      <c r="BL418" s="18" t="s">
        <v>164</v>
      </c>
      <c r="BM418" s="230" t="s">
        <v>424</v>
      </c>
    </row>
    <row r="419" s="13" customFormat="1">
      <c r="A419" s="13"/>
      <c r="B419" s="232"/>
      <c r="C419" s="233"/>
      <c r="D419" s="234" t="s">
        <v>165</v>
      </c>
      <c r="E419" s="235" t="s">
        <v>1</v>
      </c>
      <c r="F419" s="236" t="s">
        <v>408</v>
      </c>
      <c r="G419" s="233"/>
      <c r="H419" s="235" t="s">
        <v>1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165</v>
      </c>
      <c r="AU419" s="242" t="s">
        <v>83</v>
      </c>
      <c r="AV419" s="13" t="s">
        <v>83</v>
      </c>
      <c r="AW419" s="13" t="s">
        <v>31</v>
      </c>
      <c r="AX419" s="13" t="s">
        <v>75</v>
      </c>
      <c r="AY419" s="242" t="s">
        <v>161</v>
      </c>
    </row>
    <row r="420" s="15" customFormat="1">
      <c r="A420" s="15"/>
      <c r="B420" s="254"/>
      <c r="C420" s="255"/>
      <c r="D420" s="234" t="s">
        <v>165</v>
      </c>
      <c r="E420" s="256" t="s">
        <v>1</v>
      </c>
      <c r="F420" s="257" t="s">
        <v>425</v>
      </c>
      <c r="G420" s="255"/>
      <c r="H420" s="258">
        <v>1.5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4" t="s">
        <v>165</v>
      </c>
      <c r="AU420" s="264" t="s">
        <v>83</v>
      </c>
      <c r="AV420" s="15" t="s">
        <v>85</v>
      </c>
      <c r="AW420" s="15" t="s">
        <v>31</v>
      </c>
      <c r="AX420" s="15" t="s">
        <v>75</v>
      </c>
      <c r="AY420" s="264" t="s">
        <v>161</v>
      </c>
    </row>
    <row r="421" s="16" customFormat="1">
      <c r="A421" s="16"/>
      <c r="B421" s="265"/>
      <c r="C421" s="266"/>
      <c r="D421" s="234" t="s">
        <v>165</v>
      </c>
      <c r="E421" s="267" t="s">
        <v>1</v>
      </c>
      <c r="F421" s="268" t="s">
        <v>215</v>
      </c>
      <c r="G421" s="266"/>
      <c r="H421" s="269">
        <v>1.5</v>
      </c>
      <c r="I421" s="270"/>
      <c r="J421" s="266"/>
      <c r="K421" s="266"/>
      <c r="L421" s="271"/>
      <c r="M421" s="272"/>
      <c r="N421" s="273"/>
      <c r="O421" s="273"/>
      <c r="P421" s="273"/>
      <c r="Q421" s="273"/>
      <c r="R421" s="273"/>
      <c r="S421" s="273"/>
      <c r="T421" s="274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75" t="s">
        <v>165</v>
      </c>
      <c r="AU421" s="275" t="s">
        <v>83</v>
      </c>
      <c r="AV421" s="16" t="s">
        <v>216</v>
      </c>
      <c r="AW421" s="16" t="s">
        <v>31</v>
      </c>
      <c r="AX421" s="16" t="s">
        <v>75</v>
      </c>
      <c r="AY421" s="275" t="s">
        <v>161</v>
      </c>
    </row>
    <row r="422" s="15" customFormat="1">
      <c r="A422" s="15"/>
      <c r="B422" s="254"/>
      <c r="C422" s="255"/>
      <c r="D422" s="234" t="s">
        <v>165</v>
      </c>
      <c r="E422" s="256" t="s">
        <v>1</v>
      </c>
      <c r="F422" s="257" t="s">
        <v>426</v>
      </c>
      <c r="G422" s="255"/>
      <c r="H422" s="258">
        <v>1.5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4" t="s">
        <v>165</v>
      </c>
      <c r="AU422" s="264" t="s">
        <v>83</v>
      </c>
      <c r="AV422" s="15" t="s">
        <v>85</v>
      </c>
      <c r="AW422" s="15" t="s">
        <v>31</v>
      </c>
      <c r="AX422" s="15" t="s">
        <v>75</v>
      </c>
      <c r="AY422" s="264" t="s">
        <v>161</v>
      </c>
    </row>
    <row r="423" s="16" customFormat="1">
      <c r="A423" s="16"/>
      <c r="B423" s="265"/>
      <c r="C423" s="266"/>
      <c r="D423" s="234" t="s">
        <v>165</v>
      </c>
      <c r="E423" s="267" t="s">
        <v>1</v>
      </c>
      <c r="F423" s="268" t="s">
        <v>215</v>
      </c>
      <c r="G423" s="266"/>
      <c r="H423" s="269">
        <v>1.5</v>
      </c>
      <c r="I423" s="270"/>
      <c r="J423" s="266"/>
      <c r="K423" s="266"/>
      <c r="L423" s="271"/>
      <c r="M423" s="272"/>
      <c r="N423" s="273"/>
      <c r="O423" s="273"/>
      <c r="P423" s="273"/>
      <c r="Q423" s="273"/>
      <c r="R423" s="273"/>
      <c r="S423" s="273"/>
      <c r="T423" s="274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75" t="s">
        <v>165</v>
      </c>
      <c r="AU423" s="275" t="s">
        <v>83</v>
      </c>
      <c r="AV423" s="16" t="s">
        <v>216</v>
      </c>
      <c r="AW423" s="16" t="s">
        <v>31</v>
      </c>
      <c r="AX423" s="16" t="s">
        <v>75</v>
      </c>
      <c r="AY423" s="275" t="s">
        <v>161</v>
      </c>
    </row>
    <row r="424" s="15" customFormat="1">
      <c r="A424" s="15"/>
      <c r="B424" s="254"/>
      <c r="C424" s="255"/>
      <c r="D424" s="234" t="s">
        <v>165</v>
      </c>
      <c r="E424" s="256" t="s">
        <v>1</v>
      </c>
      <c r="F424" s="257" t="s">
        <v>427</v>
      </c>
      <c r="G424" s="255"/>
      <c r="H424" s="258">
        <v>1.5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4" t="s">
        <v>165</v>
      </c>
      <c r="AU424" s="264" t="s">
        <v>83</v>
      </c>
      <c r="AV424" s="15" t="s">
        <v>85</v>
      </c>
      <c r="AW424" s="15" t="s">
        <v>31</v>
      </c>
      <c r="AX424" s="15" t="s">
        <v>75</v>
      </c>
      <c r="AY424" s="264" t="s">
        <v>161</v>
      </c>
    </row>
    <row r="425" s="16" customFormat="1">
      <c r="A425" s="16"/>
      <c r="B425" s="265"/>
      <c r="C425" s="266"/>
      <c r="D425" s="234" t="s">
        <v>165</v>
      </c>
      <c r="E425" s="267" t="s">
        <v>1</v>
      </c>
      <c r="F425" s="268" t="s">
        <v>215</v>
      </c>
      <c r="G425" s="266"/>
      <c r="H425" s="269">
        <v>1.5</v>
      </c>
      <c r="I425" s="270"/>
      <c r="J425" s="266"/>
      <c r="K425" s="266"/>
      <c r="L425" s="271"/>
      <c r="M425" s="272"/>
      <c r="N425" s="273"/>
      <c r="O425" s="273"/>
      <c r="P425" s="273"/>
      <c r="Q425" s="273"/>
      <c r="R425" s="273"/>
      <c r="S425" s="273"/>
      <c r="T425" s="274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75" t="s">
        <v>165</v>
      </c>
      <c r="AU425" s="275" t="s">
        <v>83</v>
      </c>
      <c r="AV425" s="16" t="s">
        <v>216</v>
      </c>
      <c r="AW425" s="16" t="s">
        <v>31</v>
      </c>
      <c r="AX425" s="16" t="s">
        <v>75</v>
      </c>
      <c r="AY425" s="275" t="s">
        <v>161</v>
      </c>
    </row>
    <row r="426" s="14" customFormat="1">
      <c r="A426" s="14"/>
      <c r="B426" s="243"/>
      <c r="C426" s="244"/>
      <c r="D426" s="234" t="s">
        <v>165</v>
      </c>
      <c r="E426" s="245" t="s">
        <v>1</v>
      </c>
      <c r="F426" s="246" t="s">
        <v>206</v>
      </c>
      <c r="G426" s="244"/>
      <c r="H426" s="247">
        <v>4.5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165</v>
      </c>
      <c r="AU426" s="253" t="s">
        <v>83</v>
      </c>
      <c r="AV426" s="14" t="s">
        <v>164</v>
      </c>
      <c r="AW426" s="14" t="s">
        <v>31</v>
      </c>
      <c r="AX426" s="14" t="s">
        <v>83</v>
      </c>
      <c r="AY426" s="253" t="s">
        <v>161</v>
      </c>
    </row>
    <row r="427" s="2" customFormat="1" ht="24.15" customHeight="1">
      <c r="A427" s="39"/>
      <c r="B427" s="40"/>
      <c r="C427" s="218" t="s">
        <v>428</v>
      </c>
      <c r="D427" s="218" t="s">
        <v>162</v>
      </c>
      <c r="E427" s="219" t="s">
        <v>429</v>
      </c>
      <c r="F427" s="220" t="s">
        <v>430</v>
      </c>
      <c r="G427" s="221" t="s">
        <v>431</v>
      </c>
      <c r="H427" s="222">
        <v>26</v>
      </c>
      <c r="I427" s="223"/>
      <c r="J427" s="224">
        <f>ROUND(I427*H427,2)</f>
        <v>0</v>
      </c>
      <c r="K427" s="225"/>
      <c r="L427" s="45"/>
      <c r="M427" s="226" t="s">
        <v>1</v>
      </c>
      <c r="N427" s="227" t="s">
        <v>40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164</v>
      </c>
      <c r="AT427" s="230" t="s">
        <v>162</v>
      </c>
      <c r="AU427" s="230" t="s">
        <v>83</v>
      </c>
      <c r="AY427" s="18" t="s">
        <v>161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83</v>
      </c>
      <c r="BK427" s="231">
        <f>ROUND(I427*H427,2)</f>
        <v>0</v>
      </c>
      <c r="BL427" s="18" t="s">
        <v>164</v>
      </c>
      <c r="BM427" s="230" t="s">
        <v>432</v>
      </c>
    </row>
    <row r="428" s="15" customFormat="1">
      <c r="A428" s="15"/>
      <c r="B428" s="254"/>
      <c r="C428" s="255"/>
      <c r="D428" s="234" t="s">
        <v>165</v>
      </c>
      <c r="E428" s="256" t="s">
        <v>1</v>
      </c>
      <c r="F428" s="257" t="s">
        <v>433</v>
      </c>
      <c r="G428" s="255"/>
      <c r="H428" s="258">
        <v>26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4" t="s">
        <v>165</v>
      </c>
      <c r="AU428" s="264" t="s">
        <v>83</v>
      </c>
      <c r="AV428" s="15" t="s">
        <v>85</v>
      </c>
      <c r="AW428" s="15" t="s">
        <v>31</v>
      </c>
      <c r="AX428" s="15" t="s">
        <v>75</v>
      </c>
      <c r="AY428" s="264" t="s">
        <v>161</v>
      </c>
    </row>
    <row r="429" s="14" customFormat="1">
      <c r="A429" s="14"/>
      <c r="B429" s="243"/>
      <c r="C429" s="244"/>
      <c r="D429" s="234" t="s">
        <v>165</v>
      </c>
      <c r="E429" s="245" t="s">
        <v>1</v>
      </c>
      <c r="F429" s="246" t="s">
        <v>206</v>
      </c>
      <c r="G429" s="244"/>
      <c r="H429" s="247">
        <v>26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165</v>
      </c>
      <c r="AU429" s="253" t="s">
        <v>83</v>
      </c>
      <c r="AV429" s="14" t="s">
        <v>164</v>
      </c>
      <c r="AW429" s="14" t="s">
        <v>31</v>
      </c>
      <c r="AX429" s="14" t="s">
        <v>83</v>
      </c>
      <c r="AY429" s="253" t="s">
        <v>161</v>
      </c>
    </row>
    <row r="430" s="2" customFormat="1" ht="24.15" customHeight="1">
      <c r="A430" s="39"/>
      <c r="B430" s="40"/>
      <c r="C430" s="218" t="s">
        <v>324</v>
      </c>
      <c r="D430" s="218" t="s">
        <v>162</v>
      </c>
      <c r="E430" s="219" t="s">
        <v>434</v>
      </c>
      <c r="F430" s="220" t="s">
        <v>435</v>
      </c>
      <c r="G430" s="221" t="s">
        <v>431</v>
      </c>
      <c r="H430" s="222">
        <v>16</v>
      </c>
      <c r="I430" s="223"/>
      <c r="J430" s="224">
        <f>ROUND(I430*H430,2)</f>
        <v>0</v>
      </c>
      <c r="K430" s="225"/>
      <c r="L430" s="45"/>
      <c r="M430" s="226" t="s">
        <v>1</v>
      </c>
      <c r="N430" s="227" t="s">
        <v>40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164</v>
      </c>
      <c r="AT430" s="230" t="s">
        <v>162</v>
      </c>
      <c r="AU430" s="230" t="s">
        <v>83</v>
      </c>
      <c r="AY430" s="18" t="s">
        <v>161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83</v>
      </c>
      <c r="BK430" s="231">
        <f>ROUND(I430*H430,2)</f>
        <v>0</v>
      </c>
      <c r="BL430" s="18" t="s">
        <v>164</v>
      </c>
      <c r="BM430" s="230" t="s">
        <v>436</v>
      </c>
    </row>
    <row r="431" s="15" customFormat="1">
      <c r="A431" s="15"/>
      <c r="B431" s="254"/>
      <c r="C431" s="255"/>
      <c r="D431" s="234" t="s">
        <v>165</v>
      </c>
      <c r="E431" s="256" t="s">
        <v>1</v>
      </c>
      <c r="F431" s="257" t="s">
        <v>437</v>
      </c>
      <c r="G431" s="255"/>
      <c r="H431" s="258">
        <v>16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4" t="s">
        <v>165</v>
      </c>
      <c r="AU431" s="264" t="s">
        <v>83</v>
      </c>
      <c r="AV431" s="15" t="s">
        <v>85</v>
      </c>
      <c r="AW431" s="15" t="s">
        <v>31</v>
      </c>
      <c r="AX431" s="15" t="s">
        <v>75</v>
      </c>
      <c r="AY431" s="264" t="s">
        <v>161</v>
      </c>
    </row>
    <row r="432" s="16" customFormat="1">
      <c r="A432" s="16"/>
      <c r="B432" s="265"/>
      <c r="C432" s="266"/>
      <c r="D432" s="234" t="s">
        <v>165</v>
      </c>
      <c r="E432" s="267" t="s">
        <v>1</v>
      </c>
      <c r="F432" s="268" t="s">
        <v>215</v>
      </c>
      <c r="G432" s="266"/>
      <c r="H432" s="269">
        <v>16</v>
      </c>
      <c r="I432" s="270"/>
      <c r="J432" s="266"/>
      <c r="K432" s="266"/>
      <c r="L432" s="271"/>
      <c r="M432" s="272"/>
      <c r="N432" s="273"/>
      <c r="O432" s="273"/>
      <c r="P432" s="273"/>
      <c r="Q432" s="273"/>
      <c r="R432" s="273"/>
      <c r="S432" s="273"/>
      <c r="T432" s="274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75" t="s">
        <v>165</v>
      </c>
      <c r="AU432" s="275" t="s">
        <v>83</v>
      </c>
      <c r="AV432" s="16" t="s">
        <v>216</v>
      </c>
      <c r="AW432" s="16" t="s">
        <v>31</v>
      </c>
      <c r="AX432" s="16" t="s">
        <v>75</v>
      </c>
      <c r="AY432" s="275" t="s">
        <v>161</v>
      </c>
    </row>
    <row r="433" s="14" customFormat="1">
      <c r="A433" s="14"/>
      <c r="B433" s="243"/>
      <c r="C433" s="244"/>
      <c r="D433" s="234" t="s">
        <v>165</v>
      </c>
      <c r="E433" s="245" t="s">
        <v>1</v>
      </c>
      <c r="F433" s="246" t="s">
        <v>206</v>
      </c>
      <c r="G433" s="244"/>
      <c r="H433" s="247">
        <v>16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165</v>
      </c>
      <c r="AU433" s="253" t="s">
        <v>83</v>
      </c>
      <c r="AV433" s="14" t="s">
        <v>164</v>
      </c>
      <c r="AW433" s="14" t="s">
        <v>31</v>
      </c>
      <c r="AX433" s="14" t="s">
        <v>83</v>
      </c>
      <c r="AY433" s="253" t="s">
        <v>161</v>
      </c>
    </row>
    <row r="434" s="2" customFormat="1" ht="24.15" customHeight="1">
      <c r="A434" s="39"/>
      <c r="B434" s="40"/>
      <c r="C434" s="218" t="s">
        <v>438</v>
      </c>
      <c r="D434" s="218" t="s">
        <v>162</v>
      </c>
      <c r="E434" s="219" t="s">
        <v>439</v>
      </c>
      <c r="F434" s="220" t="s">
        <v>440</v>
      </c>
      <c r="G434" s="221" t="s">
        <v>431</v>
      </c>
      <c r="H434" s="222">
        <v>10</v>
      </c>
      <c r="I434" s="223"/>
      <c r="J434" s="224">
        <f>ROUND(I434*H434,2)</f>
        <v>0</v>
      </c>
      <c r="K434" s="225"/>
      <c r="L434" s="45"/>
      <c r="M434" s="226" t="s">
        <v>1</v>
      </c>
      <c r="N434" s="227" t="s">
        <v>40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164</v>
      </c>
      <c r="AT434" s="230" t="s">
        <v>162</v>
      </c>
      <c r="AU434" s="230" t="s">
        <v>83</v>
      </c>
      <c r="AY434" s="18" t="s">
        <v>161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83</v>
      </c>
      <c r="BK434" s="231">
        <f>ROUND(I434*H434,2)</f>
        <v>0</v>
      </c>
      <c r="BL434" s="18" t="s">
        <v>164</v>
      </c>
      <c r="BM434" s="230" t="s">
        <v>441</v>
      </c>
    </row>
    <row r="435" s="15" customFormat="1">
      <c r="A435" s="15"/>
      <c r="B435" s="254"/>
      <c r="C435" s="255"/>
      <c r="D435" s="234" t="s">
        <v>165</v>
      </c>
      <c r="E435" s="256" t="s">
        <v>1</v>
      </c>
      <c r="F435" s="257" t="s">
        <v>442</v>
      </c>
      <c r="G435" s="255"/>
      <c r="H435" s="258">
        <v>10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4" t="s">
        <v>165</v>
      </c>
      <c r="AU435" s="264" t="s">
        <v>83</v>
      </c>
      <c r="AV435" s="15" t="s">
        <v>85</v>
      </c>
      <c r="AW435" s="15" t="s">
        <v>31</v>
      </c>
      <c r="AX435" s="15" t="s">
        <v>75</v>
      </c>
      <c r="AY435" s="264" t="s">
        <v>161</v>
      </c>
    </row>
    <row r="436" s="16" customFormat="1">
      <c r="A436" s="16"/>
      <c r="B436" s="265"/>
      <c r="C436" s="266"/>
      <c r="D436" s="234" t="s">
        <v>165</v>
      </c>
      <c r="E436" s="267" t="s">
        <v>1</v>
      </c>
      <c r="F436" s="268" t="s">
        <v>215</v>
      </c>
      <c r="G436" s="266"/>
      <c r="H436" s="269">
        <v>10</v>
      </c>
      <c r="I436" s="270"/>
      <c r="J436" s="266"/>
      <c r="K436" s="266"/>
      <c r="L436" s="271"/>
      <c r="M436" s="272"/>
      <c r="N436" s="273"/>
      <c r="O436" s="273"/>
      <c r="P436" s="273"/>
      <c r="Q436" s="273"/>
      <c r="R436" s="273"/>
      <c r="S436" s="273"/>
      <c r="T436" s="274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T436" s="275" t="s">
        <v>165</v>
      </c>
      <c r="AU436" s="275" t="s">
        <v>83</v>
      </c>
      <c r="AV436" s="16" t="s">
        <v>216</v>
      </c>
      <c r="AW436" s="16" t="s">
        <v>31</v>
      </c>
      <c r="AX436" s="16" t="s">
        <v>75</v>
      </c>
      <c r="AY436" s="275" t="s">
        <v>161</v>
      </c>
    </row>
    <row r="437" s="14" customFormat="1">
      <c r="A437" s="14"/>
      <c r="B437" s="243"/>
      <c r="C437" s="244"/>
      <c r="D437" s="234" t="s">
        <v>165</v>
      </c>
      <c r="E437" s="245" t="s">
        <v>1</v>
      </c>
      <c r="F437" s="246" t="s">
        <v>206</v>
      </c>
      <c r="G437" s="244"/>
      <c r="H437" s="247">
        <v>10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165</v>
      </c>
      <c r="AU437" s="253" t="s">
        <v>83</v>
      </c>
      <c r="AV437" s="14" t="s">
        <v>164</v>
      </c>
      <c r="AW437" s="14" t="s">
        <v>31</v>
      </c>
      <c r="AX437" s="14" t="s">
        <v>83</v>
      </c>
      <c r="AY437" s="253" t="s">
        <v>161</v>
      </c>
    </row>
    <row r="438" s="2" customFormat="1" ht="33" customHeight="1">
      <c r="A438" s="39"/>
      <c r="B438" s="40"/>
      <c r="C438" s="218" t="s">
        <v>329</v>
      </c>
      <c r="D438" s="218" t="s">
        <v>162</v>
      </c>
      <c r="E438" s="219" t="s">
        <v>443</v>
      </c>
      <c r="F438" s="220" t="s">
        <v>444</v>
      </c>
      <c r="G438" s="221" t="s">
        <v>431</v>
      </c>
      <c r="H438" s="222">
        <v>1</v>
      </c>
      <c r="I438" s="223"/>
      <c r="J438" s="224">
        <f>ROUND(I438*H438,2)</f>
        <v>0</v>
      </c>
      <c r="K438" s="225"/>
      <c r="L438" s="45"/>
      <c r="M438" s="226" t="s">
        <v>1</v>
      </c>
      <c r="N438" s="227" t="s">
        <v>40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164</v>
      </c>
      <c r="AT438" s="230" t="s">
        <v>162</v>
      </c>
      <c r="AU438" s="230" t="s">
        <v>83</v>
      </c>
      <c r="AY438" s="18" t="s">
        <v>161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83</v>
      </c>
      <c r="BK438" s="231">
        <f>ROUND(I438*H438,2)</f>
        <v>0</v>
      </c>
      <c r="BL438" s="18" t="s">
        <v>164</v>
      </c>
      <c r="BM438" s="230" t="s">
        <v>445</v>
      </c>
    </row>
    <row r="439" s="15" customFormat="1">
      <c r="A439" s="15"/>
      <c r="B439" s="254"/>
      <c r="C439" s="255"/>
      <c r="D439" s="234" t="s">
        <v>165</v>
      </c>
      <c r="E439" s="256" t="s">
        <v>1</v>
      </c>
      <c r="F439" s="257" t="s">
        <v>446</v>
      </c>
      <c r="G439" s="255"/>
      <c r="H439" s="258">
        <v>1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4" t="s">
        <v>165</v>
      </c>
      <c r="AU439" s="264" t="s">
        <v>83</v>
      </c>
      <c r="AV439" s="15" t="s">
        <v>85</v>
      </c>
      <c r="AW439" s="15" t="s">
        <v>31</v>
      </c>
      <c r="AX439" s="15" t="s">
        <v>75</v>
      </c>
      <c r="AY439" s="264" t="s">
        <v>161</v>
      </c>
    </row>
    <row r="440" s="16" customFormat="1">
      <c r="A440" s="16"/>
      <c r="B440" s="265"/>
      <c r="C440" s="266"/>
      <c r="D440" s="234" t="s">
        <v>165</v>
      </c>
      <c r="E440" s="267" t="s">
        <v>1</v>
      </c>
      <c r="F440" s="268" t="s">
        <v>215</v>
      </c>
      <c r="G440" s="266"/>
      <c r="H440" s="269">
        <v>1</v>
      </c>
      <c r="I440" s="270"/>
      <c r="J440" s="266"/>
      <c r="K440" s="266"/>
      <c r="L440" s="271"/>
      <c r="M440" s="272"/>
      <c r="N440" s="273"/>
      <c r="O440" s="273"/>
      <c r="P440" s="273"/>
      <c r="Q440" s="273"/>
      <c r="R440" s="273"/>
      <c r="S440" s="273"/>
      <c r="T440" s="274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T440" s="275" t="s">
        <v>165</v>
      </c>
      <c r="AU440" s="275" t="s">
        <v>83</v>
      </c>
      <c r="AV440" s="16" t="s">
        <v>216</v>
      </c>
      <c r="AW440" s="16" t="s">
        <v>31</v>
      </c>
      <c r="AX440" s="16" t="s">
        <v>75</v>
      </c>
      <c r="AY440" s="275" t="s">
        <v>161</v>
      </c>
    </row>
    <row r="441" s="14" customFormat="1">
      <c r="A441" s="14"/>
      <c r="B441" s="243"/>
      <c r="C441" s="244"/>
      <c r="D441" s="234" t="s">
        <v>165</v>
      </c>
      <c r="E441" s="245" t="s">
        <v>1</v>
      </c>
      <c r="F441" s="246" t="s">
        <v>206</v>
      </c>
      <c r="G441" s="244"/>
      <c r="H441" s="247">
        <v>1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165</v>
      </c>
      <c r="AU441" s="253" t="s">
        <v>83</v>
      </c>
      <c r="AV441" s="14" t="s">
        <v>164</v>
      </c>
      <c r="AW441" s="14" t="s">
        <v>31</v>
      </c>
      <c r="AX441" s="14" t="s">
        <v>83</v>
      </c>
      <c r="AY441" s="253" t="s">
        <v>161</v>
      </c>
    </row>
    <row r="442" s="2" customFormat="1" ht="24.15" customHeight="1">
      <c r="A442" s="39"/>
      <c r="B442" s="40"/>
      <c r="C442" s="218" t="s">
        <v>447</v>
      </c>
      <c r="D442" s="218" t="s">
        <v>162</v>
      </c>
      <c r="E442" s="219" t="s">
        <v>448</v>
      </c>
      <c r="F442" s="220" t="s">
        <v>449</v>
      </c>
      <c r="G442" s="221" t="s">
        <v>431</v>
      </c>
      <c r="H442" s="222">
        <v>6</v>
      </c>
      <c r="I442" s="223"/>
      <c r="J442" s="224">
        <f>ROUND(I442*H442,2)</f>
        <v>0</v>
      </c>
      <c r="K442" s="225"/>
      <c r="L442" s="45"/>
      <c r="M442" s="226" t="s">
        <v>1</v>
      </c>
      <c r="N442" s="227" t="s">
        <v>40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164</v>
      </c>
      <c r="AT442" s="230" t="s">
        <v>162</v>
      </c>
      <c r="AU442" s="230" t="s">
        <v>83</v>
      </c>
      <c r="AY442" s="18" t="s">
        <v>161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83</v>
      </c>
      <c r="BK442" s="231">
        <f>ROUND(I442*H442,2)</f>
        <v>0</v>
      </c>
      <c r="BL442" s="18" t="s">
        <v>164</v>
      </c>
      <c r="BM442" s="230" t="s">
        <v>450</v>
      </c>
    </row>
    <row r="443" s="15" customFormat="1">
      <c r="A443" s="15"/>
      <c r="B443" s="254"/>
      <c r="C443" s="255"/>
      <c r="D443" s="234" t="s">
        <v>165</v>
      </c>
      <c r="E443" s="256" t="s">
        <v>1</v>
      </c>
      <c r="F443" s="257" t="s">
        <v>451</v>
      </c>
      <c r="G443" s="255"/>
      <c r="H443" s="258">
        <v>6</v>
      </c>
      <c r="I443" s="259"/>
      <c r="J443" s="255"/>
      <c r="K443" s="255"/>
      <c r="L443" s="260"/>
      <c r="M443" s="261"/>
      <c r="N443" s="262"/>
      <c r="O443" s="262"/>
      <c r="P443" s="262"/>
      <c r="Q443" s="262"/>
      <c r="R443" s="262"/>
      <c r="S443" s="262"/>
      <c r="T443" s="26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4" t="s">
        <v>165</v>
      </c>
      <c r="AU443" s="264" t="s">
        <v>83</v>
      </c>
      <c r="AV443" s="15" t="s">
        <v>85</v>
      </c>
      <c r="AW443" s="15" t="s">
        <v>31</v>
      </c>
      <c r="AX443" s="15" t="s">
        <v>75</v>
      </c>
      <c r="AY443" s="264" t="s">
        <v>161</v>
      </c>
    </row>
    <row r="444" s="16" customFormat="1">
      <c r="A444" s="16"/>
      <c r="B444" s="265"/>
      <c r="C444" s="266"/>
      <c r="D444" s="234" t="s">
        <v>165</v>
      </c>
      <c r="E444" s="267" t="s">
        <v>1</v>
      </c>
      <c r="F444" s="268" t="s">
        <v>215</v>
      </c>
      <c r="G444" s="266"/>
      <c r="H444" s="269">
        <v>6</v>
      </c>
      <c r="I444" s="270"/>
      <c r="J444" s="266"/>
      <c r="K444" s="266"/>
      <c r="L444" s="271"/>
      <c r="M444" s="272"/>
      <c r="N444" s="273"/>
      <c r="O444" s="273"/>
      <c r="P444" s="273"/>
      <c r="Q444" s="273"/>
      <c r="R444" s="273"/>
      <c r="S444" s="273"/>
      <c r="T444" s="274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75" t="s">
        <v>165</v>
      </c>
      <c r="AU444" s="275" t="s">
        <v>83</v>
      </c>
      <c r="AV444" s="16" t="s">
        <v>216</v>
      </c>
      <c r="AW444" s="16" t="s">
        <v>31</v>
      </c>
      <c r="AX444" s="16" t="s">
        <v>75</v>
      </c>
      <c r="AY444" s="275" t="s">
        <v>161</v>
      </c>
    </row>
    <row r="445" s="14" customFormat="1">
      <c r="A445" s="14"/>
      <c r="B445" s="243"/>
      <c r="C445" s="244"/>
      <c r="D445" s="234" t="s">
        <v>165</v>
      </c>
      <c r="E445" s="245" t="s">
        <v>1</v>
      </c>
      <c r="F445" s="246" t="s">
        <v>206</v>
      </c>
      <c r="G445" s="244"/>
      <c r="H445" s="247">
        <v>6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165</v>
      </c>
      <c r="AU445" s="253" t="s">
        <v>83</v>
      </c>
      <c r="AV445" s="14" t="s">
        <v>164</v>
      </c>
      <c r="AW445" s="14" t="s">
        <v>31</v>
      </c>
      <c r="AX445" s="14" t="s">
        <v>83</v>
      </c>
      <c r="AY445" s="253" t="s">
        <v>161</v>
      </c>
    </row>
    <row r="446" s="2" customFormat="1" ht="21.75" customHeight="1">
      <c r="A446" s="39"/>
      <c r="B446" s="40"/>
      <c r="C446" s="218" t="s">
        <v>338</v>
      </c>
      <c r="D446" s="218" t="s">
        <v>162</v>
      </c>
      <c r="E446" s="219" t="s">
        <v>452</v>
      </c>
      <c r="F446" s="220" t="s">
        <v>453</v>
      </c>
      <c r="G446" s="221" t="s">
        <v>210</v>
      </c>
      <c r="H446" s="222">
        <v>1.02</v>
      </c>
      <c r="I446" s="223"/>
      <c r="J446" s="224">
        <f>ROUND(I446*H446,2)</f>
        <v>0</v>
      </c>
      <c r="K446" s="225"/>
      <c r="L446" s="45"/>
      <c r="M446" s="226" t="s">
        <v>1</v>
      </c>
      <c r="N446" s="227" t="s">
        <v>40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164</v>
      </c>
      <c r="AT446" s="230" t="s">
        <v>162</v>
      </c>
      <c r="AU446" s="230" t="s">
        <v>83</v>
      </c>
      <c r="AY446" s="18" t="s">
        <v>161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83</v>
      </c>
      <c r="BK446" s="231">
        <f>ROUND(I446*H446,2)</f>
        <v>0</v>
      </c>
      <c r="BL446" s="18" t="s">
        <v>164</v>
      </c>
      <c r="BM446" s="230" t="s">
        <v>454</v>
      </c>
    </row>
    <row r="447" s="13" customFormat="1">
      <c r="A447" s="13"/>
      <c r="B447" s="232"/>
      <c r="C447" s="233"/>
      <c r="D447" s="234" t="s">
        <v>165</v>
      </c>
      <c r="E447" s="235" t="s">
        <v>1</v>
      </c>
      <c r="F447" s="236" t="s">
        <v>455</v>
      </c>
      <c r="G447" s="233"/>
      <c r="H447" s="235" t="s">
        <v>1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165</v>
      </c>
      <c r="AU447" s="242" t="s">
        <v>83</v>
      </c>
      <c r="AV447" s="13" t="s">
        <v>83</v>
      </c>
      <c r="AW447" s="13" t="s">
        <v>31</v>
      </c>
      <c r="AX447" s="13" t="s">
        <v>75</v>
      </c>
      <c r="AY447" s="242" t="s">
        <v>161</v>
      </c>
    </row>
    <row r="448" s="15" customFormat="1">
      <c r="A448" s="15"/>
      <c r="B448" s="254"/>
      <c r="C448" s="255"/>
      <c r="D448" s="234" t="s">
        <v>165</v>
      </c>
      <c r="E448" s="256" t="s">
        <v>1</v>
      </c>
      <c r="F448" s="257" t="s">
        <v>456</v>
      </c>
      <c r="G448" s="255"/>
      <c r="H448" s="258">
        <v>0.504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4" t="s">
        <v>165</v>
      </c>
      <c r="AU448" s="264" t="s">
        <v>83</v>
      </c>
      <c r="AV448" s="15" t="s">
        <v>85</v>
      </c>
      <c r="AW448" s="15" t="s">
        <v>31</v>
      </c>
      <c r="AX448" s="15" t="s">
        <v>75</v>
      </c>
      <c r="AY448" s="264" t="s">
        <v>161</v>
      </c>
    </row>
    <row r="449" s="16" customFormat="1">
      <c r="A449" s="16"/>
      <c r="B449" s="265"/>
      <c r="C449" s="266"/>
      <c r="D449" s="234" t="s">
        <v>165</v>
      </c>
      <c r="E449" s="267" t="s">
        <v>1</v>
      </c>
      <c r="F449" s="268" t="s">
        <v>215</v>
      </c>
      <c r="G449" s="266"/>
      <c r="H449" s="269">
        <v>0.504</v>
      </c>
      <c r="I449" s="270"/>
      <c r="J449" s="266"/>
      <c r="K449" s="266"/>
      <c r="L449" s="271"/>
      <c r="M449" s="272"/>
      <c r="N449" s="273"/>
      <c r="O449" s="273"/>
      <c r="P449" s="273"/>
      <c r="Q449" s="273"/>
      <c r="R449" s="273"/>
      <c r="S449" s="273"/>
      <c r="T449" s="274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T449" s="275" t="s">
        <v>165</v>
      </c>
      <c r="AU449" s="275" t="s">
        <v>83</v>
      </c>
      <c r="AV449" s="16" t="s">
        <v>216</v>
      </c>
      <c r="AW449" s="16" t="s">
        <v>31</v>
      </c>
      <c r="AX449" s="16" t="s">
        <v>75</v>
      </c>
      <c r="AY449" s="275" t="s">
        <v>161</v>
      </c>
    </row>
    <row r="450" s="15" customFormat="1">
      <c r="A450" s="15"/>
      <c r="B450" s="254"/>
      <c r="C450" s="255"/>
      <c r="D450" s="234" t="s">
        <v>165</v>
      </c>
      <c r="E450" s="256" t="s">
        <v>1</v>
      </c>
      <c r="F450" s="257" t="s">
        <v>457</v>
      </c>
      <c r="G450" s="255"/>
      <c r="H450" s="258">
        <v>0.51600000000000001</v>
      </c>
      <c r="I450" s="259"/>
      <c r="J450" s="255"/>
      <c r="K450" s="255"/>
      <c r="L450" s="260"/>
      <c r="M450" s="261"/>
      <c r="N450" s="262"/>
      <c r="O450" s="262"/>
      <c r="P450" s="262"/>
      <c r="Q450" s="262"/>
      <c r="R450" s="262"/>
      <c r="S450" s="262"/>
      <c r="T450" s="26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4" t="s">
        <v>165</v>
      </c>
      <c r="AU450" s="264" t="s">
        <v>83</v>
      </c>
      <c r="AV450" s="15" t="s">
        <v>85</v>
      </c>
      <c r="AW450" s="15" t="s">
        <v>31</v>
      </c>
      <c r="AX450" s="15" t="s">
        <v>75</v>
      </c>
      <c r="AY450" s="264" t="s">
        <v>161</v>
      </c>
    </row>
    <row r="451" s="16" customFormat="1">
      <c r="A451" s="16"/>
      <c r="B451" s="265"/>
      <c r="C451" s="266"/>
      <c r="D451" s="234" t="s">
        <v>165</v>
      </c>
      <c r="E451" s="267" t="s">
        <v>1</v>
      </c>
      <c r="F451" s="268" t="s">
        <v>215</v>
      </c>
      <c r="G451" s="266"/>
      <c r="H451" s="269">
        <v>0.51600000000000001</v>
      </c>
      <c r="I451" s="270"/>
      <c r="J451" s="266"/>
      <c r="K451" s="266"/>
      <c r="L451" s="271"/>
      <c r="M451" s="272"/>
      <c r="N451" s="273"/>
      <c r="O451" s="273"/>
      <c r="P451" s="273"/>
      <c r="Q451" s="273"/>
      <c r="R451" s="273"/>
      <c r="S451" s="273"/>
      <c r="T451" s="274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75" t="s">
        <v>165</v>
      </c>
      <c r="AU451" s="275" t="s">
        <v>83</v>
      </c>
      <c r="AV451" s="16" t="s">
        <v>216</v>
      </c>
      <c r="AW451" s="16" t="s">
        <v>31</v>
      </c>
      <c r="AX451" s="16" t="s">
        <v>75</v>
      </c>
      <c r="AY451" s="275" t="s">
        <v>161</v>
      </c>
    </row>
    <row r="452" s="14" customFormat="1">
      <c r="A452" s="14"/>
      <c r="B452" s="243"/>
      <c r="C452" s="244"/>
      <c r="D452" s="234" t="s">
        <v>165</v>
      </c>
      <c r="E452" s="245" t="s">
        <v>1</v>
      </c>
      <c r="F452" s="246" t="s">
        <v>206</v>
      </c>
      <c r="G452" s="244"/>
      <c r="H452" s="247">
        <v>1.02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165</v>
      </c>
      <c r="AU452" s="253" t="s">
        <v>83</v>
      </c>
      <c r="AV452" s="14" t="s">
        <v>164</v>
      </c>
      <c r="AW452" s="14" t="s">
        <v>31</v>
      </c>
      <c r="AX452" s="14" t="s">
        <v>83</v>
      </c>
      <c r="AY452" s="253" t="s">
        <v>161</v>
      </c>
    </row>
    <row r="453" s="2" customFormat="1" ht="21.75" customHeight="1">
      <c r="A453" s="39"/>
      <c r="B453" s="40"/>
      <c r="C453" s="218" t="s">
        <v>458</v>
      </c>
      <c r="D453" s="218" t="s">
        <v>162</v>
      </c>
      <c r="E453" s="219" t="s">
        <v>459</v>
      </c>
      <c r="F453" s="220" t="s">
        <v>460</v>
      </c>
      <c r="G453" s="221" t="s">
        <v>210</v>
      </c>
      <c r="H453" s="222">
        <v>0.54000000000000004</v>
      </c>
      <c r="I453" s="223"/>
      <c r="J453" s="224">
        <f>ROUND(I453*H453,2)</f>
        <v>0</v>
      </c>
      <c r="K453" s="225"/>
      <c r="L453" s="45"/>
      <c r="M453" s="226" t="s">
        <v>1</v>
      </c>
      <c r="N453" s="227" t="s">
        <v>40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164</v>
      </c>
      <c r="AT453" s="230" t="s">
        <v>162</v>
      </c>
      <c r="AU453" s="230" t="s">
        <v>83</v>
      </c>
      <c r="AY453" s="18" t="s">
        <v>161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83</v>
      </c>
      <c r="BK453" s="231">
        <f>ROUND(I453*H453,2)</f>
        <v>0</v>
      </c>
      <c r="BL453" s="18" t="s">
        <v>164</v>
      </c>
      <c r="BM453" s="230" t="s">
        <v>461</v>
      </c>
    </row>
    <row r="454" s="13" customFormat="1">
      <c r="A454" s="13"/>
      <c r="B454" s="232"/>
      <c r="C454" s="233"/>
      <c r="D454" s="234" t="s">
        <v>165</v>
      </c>
      <c r="E454" s="235" t="s">
        <v>1</v>
      </c>
      <c r="F454" s="236" t="s">
        <v>462</v>
      </c>
      <c r="G454" s="233"/>
      <c r="H454" s="235" t="s">
        <v>1</v>
      </c>
      <c r="I454" s="237"/>
      <c r="J454" s="233"/>
      <c r="K454" s="233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165</v>
      </c>
      <c r="AU454" s="242" t="s">
        <v>83</v>
      </c>
      <c r="AV454" s="13" t="s">
        <v>83</v>
      </c>
      <c r="AW454" s="13" t="s">
        <v>31</v>
      </c>
      <c r="AX454" s="13" t="s">
        <v>75</v>
      </c>
      <c r="AY454" s="242" t="s">
        <v>161</v>
      </c>
    </row>
    <row r="455" s="15" customFormat="1">
      <c r="A455" s="15"/>
      <c r="B455" s="254"/>
      <c r="C455" s="255"/>
      <c r="D455" s="234" t="s">
        <v>165</v>
      </c>
      <c r="E455" s="256" t="s">
        <v>1</v>
      </c>
      <c r="F455" s="257" t="s">
        <v>463</v>
      </c>
      <c r="G455" s="255"/>
      <c r="H455" s="258">
        <v>0.47999999999999998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4" t="s">
        <v>165</v>
      </c>
      <c r="AU455" s="264" t="s">
        <v>83</v>
      </c>
      <c r="AV455" s="15" t="s">
        <v>85</v>
      </c>
      <c r="AW455" s="15" t="s">
        <v>31</v>
      </c>
      <c r="AX455" s="15" t="s">
        <v>75</v>
      </c>
      <c r="AY455" s="264" t="s">
        <v>161</v>
      </c>
    </row>
    <row r="456" s="15" customFormat="1">
      <c r="A456" s="15"/>
      <c r="B456" s="254"/>
      <c r="C456" s="255"/>
      <c r="D456" s="234" t="s">
        <v>165</v>
      </c>
      <c r="E456" s="256" t="s">
        <v>1</v>
      </c>
      <c r="F456" s="257" t="s">
        <v>464</v>
      </c>
      <c r="G456" s="255"/>
      <c r="H456" s="258">
        <v>0.059999999999999998</v>
      </c>
      <c r="I456" s="259"/>
      <c r="J456" s="255"/>
      <c r="K456" s="255"/>
      <c r="L456" s="260"/>
      <c r="M456" s="261"/>
      <c r="N456" s="262"/>
      <c r="O456" s="262"/>
      <c r="P456" s="262"/>
      <c r="Q456" s="262"/>
      <c r="R456" s="262"/>
      <c r="S456" s="262"/>
      <c r="T456" s="263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4" t="s">
        <v>165</v>
      </c>
      <c r="AU456" s="264" t="s">
        <v>83</v>
      </c>
      <c r="AV456" s="15" t="s">
        <v>85</v>
      </c>
      <c r="AW456" s="15" t="s">
        <v>31</v>
      </c>
      <c r="AX456" s="15" t="s">
        <v>75</v>
      </c>
      <c r="AY456" s="264" t="s">
        <v>161</v>
      </c>
    </row>
    <row r="457" s="14" customFormat="1">
      <c r="A457" s="14"/>
      <c r="B457" s="243"/>
      <c r="C457" s="244"/>
      <c r="D457" s="234" t="s">
        <v>165</v>
      </c>
      <c r="E457" s="245" t="s">
        <v>1</v>
      </c>
      <c r="F457" s="246" t="s">
        <v>206</v>
      </c>
      <c r="G457" s="244"/>
      <c r="H457" s="247">
        <v>0.54000000000000004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165</v>
      </c>
      <c r="AU457" s="253" t="s">
        <v>83</v>
      </c>
      <c r="AV457" s="14" t="s">
        <v>164</v>
      </c>
      <c r="AW457" s="14" t="s">
        <v>31</v>
      </c>
      <c r="AX457" s="14" t="s">
        <v>83</v>
      </c>
      <c r="AY457" s="253" t="s">
        <v>161</v>
      </c>
    </row>
    <row r="458" s="2" customFormat="1" ht="24.15" customHeight="1">
      <c r="A458" s="39"/>
      <c r="B458" s="40"/>
      <c r="C458" s="218" t="s">
        <v>344</v>
      </c>
      <c r="D458" s="218" t="s">
        <v>162</v>
      </c>
      <c r="E458" s="219" t="s">
        <v>465</v>
      </c>
      <c r="F458" s="220" t="s">
        <v>466</v>
      </c>
      <c r="G458" s="221" t="s">
        <v>210</v>
      </c>
      <c r="H458" s="222">
        <v>9.7379999999999995</v>
      </c>
      <c r="I458" s="223"/>
      <c r="J458" s="224">
        <f>ROUND(I458*H458,2)</f>
        <v>0</v>
      </c>
      <c r="K458" s="225"/>
      <c r="L458" s="45"/>
      <c r="M458" s="226" t="s">
        <v>1</v>
      </c>
      <c r="N458" s="227" t="s">
        <v>40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164</v>
      </c>
      <c r="AT458" s="230" t="s">
        <v>162</v>
      </c>
      <c r="AU458" s="230" t="s">
        <v>83</v>
      </c>
      <c r="AY458" s="18" t="s">
        <v>161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83</v>
      </c>
      <c r="BK458" s="231">
        <f>ROUND(I458*H458,2)</f>
        <v>0</v>
      </c>
      <c r="BL458" s="18" t="s">
        <v>164</v>
      </c>
      <c r="BM458" s="230" t="s">
        <v>467</v>
      </c>
    </row>
    <row r="459" s="13" customFormat="1">
      <c r="A459" s="13"/>
      <c r="B459" s="232"/>
      <c r="C459" s="233"/>
      <c r="D459" s="234" t="s">
        <v>165</v>
      </c>
      <c r="E459" s="235" t="s">
        <v>1</v>
      </c>
      <c r="F459" s="236" t="s">
        <v>468</v>
      </c>
      <c r="G459" s="233"/>
      <c r="H459" s="235" t="s">
        <v>1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165</v>
      </c>
      <c r="AU459" s="242" t="s">
        <v>83</v>
      </c>
      <c r="AV459" s="13" t="s">
        <v>83</v>
      </c>
      <c r="AW459" s="13" t="s">
        <v>31</v>
      </c>
      <c r="AX459" s="13" t="s">
        <v>75</v>
      </c>
      <c r="AY459" s="242" t="s">
        <v>161</v>
      </c>
    </row>
    <row r="460" s="15" customFormat="1">
      <c r="A460" s="15"/>
      <c r="B460" s="254"/>
      <c r="C460" s="255"/>
      <c r="D460" s="234" t="s">
        <v>165</v>
      </c>
      <c r="E460" s="256" t="s">
        <v>1</v>
      </c>
      <c r="F460" s="257" t="s">
        <v>469</v>
      </c>
      <c r="G460" s="255"/>
      <c r="H460" s="258">
        <v>3.6070000000000002</v>
      </c>
      <c r="I460" s="259"/>
      <c r="J460" s="255"/>
      <c r="K460" s="255"/>
      <c r="L460" s="260"/>
      <c r="M460" s="261"/>
      <c r="N460" s="262"/>
      <c r="O460" s="262"/>
      <c r="P460" s="262"/>
      <c r="Q460" s="262"/>
      <c r="R460" s="262"/>
      <c r="S460" s="262"/>
      <c r="T460" s="263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4" t="s">
        <v>165</v>
      </c>
      <c r="AU460" s="264" t="s">
        <v>83</v>
      </c>
      <c r="AV460" s="15" t="s">
        <v>85</v>
      </c>
      <c r="AW460" s="15" t="s">
        <v>31</v>
      </c>
      <c r="AX460" s="15" t="s">
        <v>75</v>
      </c>
      <c r="AY460" s="264" t="s">
        <v>161</v>
      </c>
    </row>
    <row r="461" s="15" customFormat="1">
      <c r="A461" s="15"/>
      <c r="B461" s="254"/>
      <c r="C461" s="255"/>
      <c r="D461" s="234" t="s">
        <v>165</v>
      </c>
      <c r="E461" s="256" t="s">
        <v>1</v>
      </c>
      <c r="F461" s="257" t="s">
        <v>470</v>
      </c>
      <c r="G461" s="255"/>
      <c r="H461" s="258">
        <v>-0.497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4" t="s">
        <v>165</v>
      </c>
      <c r="AU461" s="264" t="s">
        <v>83</v>
      </c>
      <c r="AV461" s="15" t="s">
        <v>85</v>
      </c>
      <c r="AW461" s="15" t="s">
        <v>31</v>
      </c>
      <c r="AX461" s="15" t="s">
        <v>75</v>
      </c>
      <c r="AY461" s="264" t="s">
        <v>161</v>
      </c>
    </row>
    <row r="462" s="16" customFormat="1">
      <c r="A462" s="16"/>
      <c r="B462" s="265"/>
      <c r="C462" s="266"/>
      <c r="D462" s="234" t="s">
        <v>165</v>
      </c>
      <c r="E462" s="267" t="s">
        <v>1</v>
      </c>
      <c r="F462" s="268" t="s">
        <v>215</v>
      </c>
      <c r="G462" s="266"/>
      <c r="H462" s="269">
        <v>3.1099999999999999</v>
      </c>
      <c r="I462" s="270"/>
      <c r="J462" s="266"/>
      <c r="K462" s="266"/>
      <c r="L462" s="271"/>
      <c r="M462" s="272"/>
      <c r="N462" s="273"/>
      <c r="O462" s="273"/>
      <c r="P462" s="273"/>
      <c r="Q462" s="273"/>
      <c r="R462" s="273"/>
      <c r="S462" s="273"/>
      <c r="T462" s="274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75" t="s">
        <v>165</v>
      </c>
      <c r="AU462" s="275" t="s">
        <v>83</v>
      </c>
      <c r="AV462" s="16" t="s">
        <v>216</v>
      </c>
      <c r="AW462" s="16" t="s">
        <v>31</v>
      </c>
      <c r="AX462" s="16" t="s">
        <v>75</v>
      </c>
      <c r="AY462" s="275" t="s">
        <v>161</v>
      </c>
    </row>
    <row r="463" s="13" customFormat="1">
      <c r="A463" s="13"/>
      <c r="B463" s="232"/>
      <c r="C463" s="233"/>
      <c r="D463" s="234" t="s">
        <v>165</v>
      </c>
      <c r="E463" s="235" t="s">
        <v>1</v>
      </c>
      <c r="F463" s="236" t="s">
        <v>471</v>
      </c>
      <c r="G463" s="233"/>
      <c r="H463" s="235" t="s">
        <v>1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165</v>
      </c>
      <c r="AU463" s="242" t="s">
        <v>83</v>
      </c>
      <c r="AV463" s="13" t="s">
        <v>83</v>
      </c>
      <c r="AW463" s="13" t="s">
        <v>31</v>
      </c>
      <c r="AX463" s="13" t="s">
        <v>75</v>
      </c>
      <c r="AY463" s="242" t="s">
        <v>161</v>
      </c>
    </row>
    <row r="464" s="15" customFormat="1">
      <c r="A464" s="15"/>
      <c r="B464" s="254"/>
      <c r="C464" s="255"/>
      <c r="D464" s="234" t="s">
        <v>165</v>
      </c>
      <c r="E464" s="256" t="s">
        <v>1</v>
      </c>
      <c r="F464" s="257" t="s">
        <v>472</v>
      </c>
      <c r="G464" s="255"/>
      <c r="H464" s="258">
        <v>1.621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4" t="s">
        <v>165</v>
      </c>
      <c r="AU464" s="264" t="s">
        <v>83</v>
      </c>
      <c r="AV464" s="15" t="s">
        <v>85</v>
      </c>
      <c r="AW464" s="15" t="s">
        <v>31</v>
      </c>
      <c r="AX464" s="15" t="s">
        <v>75</v>
      </c>
      <c r="AY464" s="264" t="s">
        <v>161</v>
      </c>
    </row>
    <row r="465" s="15" customFormat="1">
      <c r="A465" s="15"/>
      <c r="B465" s="254"/>
      <c r="C465" s="255"/>
      <c r="D465" s="234" t="s">
        <v>165</v>
      </c>
      <c r="E465" s="256" t="s">
        <v>1</v>
      </c>
      <c r="F465" s="257" t="s">
        <v>473</v>
      </c>
      <c r="G465" s="255"/>
      <c r="H465" s="258">
        <v>0.25800000000000001</v>
      </c>
      <c r="I465" s="259"/>
      <c r="J465" s="255"/>
      <c r="K465" s="255"/>
      <c r="L465" s="260"/>
      <c r="M465" s="261"/>
      <c r="N465" s="262"/>
      <c r="O465" s="262"/>
      <c r="P465" s="262"/>
      <c r="Q465" s="262"/>
      <c r="R465" s="262"/>
      <c r="S465" s="262"/>
      <c r="T465" s="26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4" t="s">
        <v>165</v>
      </c>
      <c r="AU465" s="264" t="s">
        <v>83</v>
      </c>
      <c r="AV465" s="15" t="s">
        <v>85</v>
      </c>
      <c r="AW465" s="15" t="s">
        <v>31</v>
      </c>
      <c r="AX465" s="15" t="s">
        <v>75</v>
      </c>
      <c r="AY465" s="264" t="s">
        <v>161</v>
      </c>
    </row>
    <row r="466" s="16" customFormat="1">
      <c r="A466" s="16"/>
      <c r="B466" s="265"/>
      <c r="C466" s="266"/>
      <c r="D466" s="234" t="s">
        <v>165</v>
      </c>
      <c r="E466" s="267" t="s">
        <v>1</v>
      </c>
      <c r="F466" s="268" t="s">
        <v>215</v>
      </c>
      <c r="G466" s="266"/>
      <c r="H466" s="269">
        <v>1.879</v>
      </c>
      <c r="I466" s="270"/>
      <c r="J466" s="266"/>
      <c r="K466" s="266"/>
      <c r="L466" s="271"/>
      <c r="M466" s="272"/>
      <c r="N466" s="273"/>
      <c r="O466" s="273"/>
      <c r="P466" s="273"/>
      <c r="Q466" s="273"/>
      <c r="R466" s="273"/>
      <c r="S466" s="273"/>
      <c r="T466" s="274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75" t="s">
        <v>165</v>
      </c>
      <c r="AU466" s="275" t="s">
        <v>83</v>
      </c>
      <c r="AV466" s="16" t="s">
        <v>216</v>
      </c>
      <c r="AW466" s="16" t="s">
        <v>31</v>
      </c>
      <c r="AX466" s="16" t="s">
        <v>75</v>
      </c>
      <c r="AY466" s="275" t="s">
        <v>161</v>
      </c>
    </row>
    <row r="467" s="13" customFormat="1">
      <c r="A467" s="13"/>
      <c r="B467" s="232"/>
      <c r="C467" s="233"/>
      <c r="D467" s="234" t="s">
        <v>165</v>
      </c>
      <c r="E467" s="235" t="s">
        <v>1</v>
      </c>
      <c r="F467" s="236" t="s">
        <v>474</v>
      </c>
      <c r="G467" s="233"/>
      <c r="H467" s="235" t="s">
        <v>1</v>
      </c>
      <c r="I467" s="237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165</v>
      </c>
      <c r="AU467" s="242" t="s">
        <v>83</v>
      </c>
      <c r="AV467" s="13" t="s">
        <v>83</v>
      </c>
      <c r="AW467" s="13" t="s">
        <v>31</v>
      </c>
      <c r="AX467" s="13" t="s">
        <v>75</v>
      </c>
      <c r="AY467" s="242" t="s">
        <v>161</v>
      </c>
    </row>
    <row r="468" s="15" customFormat="1">
      <c r="A468" s="15"/>
      <c r="B468" s="254"/>
      <c r="C468" s="255"/>
      <c r="D468" s="234" t="s">
        <v>165</v>
      </c>
      <c r="E468" s="256" t="s">
        <v>1</v>
      </c>
      <c r="F468" s="257" t="s">
        <v>475</v>
      </c>
      <c r="G468" s="255"/>
      <c r="H468" s="258">
        <v>1.077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4" t="s">
        <v>165</v>
      </c>
      <c r="AU468" s="264" t="s">
        <v>83</v>
      </c>
      <c r="AV468" s="15" t="s">
        <v>85</v>
      </c>
      <c r="AW468" s="15" t="s">
        <v>31</v>
      </c>
      <c r="AX468" s="15" t="s">
        <v>75</v>
      </c>
      <c r="AY468" s="264" t="s">
        <v>161</v>
      </c>
    </row>
    <row r="469" s="15" customFormat="1">
      <c r="A469" s="15"/>
      <c r="B469" s="254"/>
      <c r="C469" s="255"/>
      <c r="D469" s="234" t="s">
        <v>165</v>
      </c>
      <c r="E469" s="256" t="s">
        <v>1</v>
      </c>
      <c r="F469" s="257" t="s">
        <v>476</v>
      </c>
      <c r="G469" s="255"/>
      <c r="H469" s="258">
        <v>1.129</v>
      </c>
      <c r="I469" s="259"/>
      <c r="J469" s="255"/>
      <c r="K469" s="255"/>
      <c r="L469" s="260"/>
      <c r="M469" s="261"/>
      <c r="N469" s="262"/>
      <c r="O469" s="262"/>
      <c r="P469" s="262"/>
      <c r="Q469" s="262"/>
      <c r="R469" s="262"/>
      <c r="S469" s="262"/>
      <c r="T469" s="263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4" t="s">
        <v>165</v>
      </c>
      <c r="AU469" s="264" t="s">
        <v>83</v>
      </c>
      <c r="AV469" s="15" t="s">
        <v>85</v>
      </c>
      <c r="AW469" s="15" t="s">
        <v>31</v>
      </c>
      <c r="AX469" s="15" t="s">
        <v>75</v>
      </c>
      <c r="AY469" s="264" t="s">
        <v>161</v>
      </c>
    </row>
    <row r="470" s="16" customFormat="1">
      <c r="A470" s="16"/>
      <c r="B470" s="265"/>
      <c r="C470" s="266"/>
      <c r="D470" s="234" t="s">
        <v>165</v>
      </c>
      <c r="E470" s="267" t="s">
        <v>1</v>
      </c>
      <c r="F470" s="268" t="s">
        <v>215</v>
      </c>
      <c r="G470" s="266"/>
      <c r="H470" s="269">
        <v>2.206</v>
      </c>
      <c r="I470" s="270"/>
      <c r="J470" s="266"/>
      <c r="K470" s="266"/>
      <c r="L470" s="271"/>
      <c r="M470" s="272"/>
      <c r="N470" s="273"/>
      <c r="O470" s="273"/>
      <c r="P470" s="273"/>
      <c r="Q470" s="273"/>
      <c r="R470" s="273"/>
      <c r="S470" s="273"/>
      <c r="T470" s="274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T470" s="275" t="s">
        <v>165</v>
      </c>
      <c r="AU470" s="275" t="s">
        <v>83</v>
      </c>
      <c r="AV470" s="16" t="s">
        <v>216</v>
      </c>
      <c r="AW470" s="16" t="s">
        <v>31</v>
      </c>
      <c r="AX470" s="16" t="s">
        <v>75</v>
      </c>
      <c r="AY470" s="275" t="s">
        <v>161</v>
      </c>
    </row>
    <row r="471" s="13" customFormat="1">
      <c r="A471" s="13"/>
      <c r="B471" s="232"/>
      <c r="C471" s="233"/>
      <c r="D471" s="234" t="s">
        <v>165</v>
      </c>
      <c r="E471" s="235" t="s">
        <v>1</v>
      </c>
      <c r="F471" s="236" t="s">
        <v>477</v>
      </c>
      <c r="G471" s="233"/>
      <c r="H471" s="235" t="s">
        <v>1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165</v>
      </c>
      <c r="AU471" s="242" t="s">
        <v>83</v>
      </c>
      <c r="AV471" s="13" t="s">
        <v>83</v>
      </c>
      <c r="AW471" s="13" t="s">
        <v>31</v>
      </c>
      <c r="AX471" s="13" t="s">
        <v>75</v>
      </c>
      <c r="AY471" s="242" t="s">
        <v>161</v>
      </c>
    </row>
    <row r="472" s="15" customFormat="1">
      <c r="A472" s="15"/>
      <c r="B472" s="254"/>
      <c r="C472" s="255"/>
      <c r="D472" s="234" t="s">
        <v>165</v>
      </c>
      <c r="E472" s="256" t="s">
        <v>1</v>
      </c>
      <c r="F472" s="257" t="s">
        <v>478</v>
      </c>
      <c r="G472" s="255"/>
      <c r="H472" s="258">
        <v>1.649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4" t="s">
        <v>165</v>
      </c>
      <c r="AU472" s="264" t="s">
        <v>83</v>
      </c>
      <c r="AV472" s="15" t="s">
        <v>85</v>
      </c>
      <c r="AW472" s="15" t="s">
        <v>31</v>
      </c>
      <c r="AX472" s="15" t="s">
        <v>75</v>
      </c>
      <c r="AY472" s="264" t="s">
        <v>161</v>
      </c>
    </row>
    <row r="473" s="16" customFormat="1">
      <c r="A473" s="16"/>
      <c r="B473" s="265"/>
      <c r="C473" s="266"/>
      <c r="D473" s="234" t="s">
        <v>165</v>
      </c>
      <c r="E473" s="267" t="s">
        <v>1</v>
      </c>
      <c r="F473" s="268" t="s">
        <v>215</v>
      </c>
      <c r="G473" s="266"/>
      <c r="H473" s="269">
        <v>1.649</v>
      </c>
      <c r="I473" s="270"/>
      <c r="J473" s="266"/>
      <c r="K473" s="266"/>
      <c r="L473" s="271"/>
      <c r="M473" s="272"/>
      <c r="N473" s="273"/>
      <c r="O473" s="273"/>
      <c r="P473" s="273"/>
      <c r="Q473" s="273"/>
      <c r="R473" s="273"/>
      <c r="S473" s="273"/>
      <c r="T473" s="274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75" t="s">
        <v>165</v>
      </c>
      <c r="AU473" s="275" t="s">
        <v>83</v>
      </c>
      <c r="AV473" s="16" t="s">
        <v>216</v>
      </c>
      <c r="AW473" s="16" t="s">
        <v>31</v>
      </c>
      <c r="AX473" s="16" t="s">
        <v>75</v>
      </c>
      <c r="AY473" s="275" t="s">
        <v>161</v>
      </c>
    </row>
    <row r="474" s="13" customFormat="1">
      <c r="A474" s="13"/>
      <c r="B474" s="232"/>
      <c r="C474" s="233"/>
      <c r="D474" s="234" t="s">
        <v>165</v>
      </c>
      <c r="E474" s="235" t="s">
        <v>1</v>
      </c>
      <c r="F474" s="236" t="s">
        <v>479</v>
      </c>
      <c r="G474" s="233"/>
      <c r="H474" s="235" t="s">
        <v>1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165</v>
      </c>
      <c r="AU474" s="242" t="s">
        <v>83</v>
      </c>
      <c r="AV474" s="13" t="s">
        <v>83</v>
      </c>
      <c r="AW474" s="13" t="s">
        <v>31</v>
      </c>
      <c r="AX474" s="13" t="s">
        <v>75</v>
      </c>
      <c r="AY474" s="242" t="s">
        <v>161</v>
      </c>
    </row>
    <row r="475" s="15" customFormat="1">
      <c r="A475" s="15"/>
      <c r="B475" s="254"/>
      <c r="C475" s="255"/>
      <c r="D475" s="234" t="s">
        <v>165</v>
      </c>
      <c r="E475" s="256" t="s">
        <v>1</v>
      </c>
      <c r="F475" s="257" t="s">
        <v>480</v>
      </c>
      <c r="G475" s="255"/>
      <c r="H475" s="258">
        <v>0.89400000000000002</v>
      </c>
      <c r="I475" s="259"/>
      <c r="J475" s="255"/>
      <c r="K475" s="255"/>
      <c r="L475" s="260"/>
      <c r="M475" s="261"/>
      <c r="N475" s="262"/>
      <c r="O475" s="262"/>
      <c r="P475" s="262"/>
      <c r="Q475" s="262"/>
      <c r="R475" s="262"/>
      <c r="S475" s="262"/>
      <c r="T475" s="26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4" t="s">
        <v>165</v>
      </c>
      <c r="AU475" s="264" t="s">
        <v>83</v>
      </c>
      <c r="AV475" s="15" t="s">
        <v>85</v>
      </c>
      <c r="AW475" s="15" t="s">
        <v>31</v>
      </c>
      <c r="AX475" s="15" t="s">
        <v>75</v>
      </c>
      <c r="AY475" s="264" t="s">
        <v>161</v>
      </c>
    </row>
    <row r="476" s="16" customFormat="1">
      <c r="A476" s="16"/>
      <c r="B476" s="265"/>
      <c r="C476" s="266"/>
      <c r="D476" s="234" t="s">
        <v>165</v>
      </c>
      <c r="E476" s="267" t="s">
        <v>1</v>
      </c>
      <c r="F476" s="268" t="s">
        <v>215</v>
      </c>
      <c r="G476" s="266"/>
      <c r="H476" s="269">
        <v>0.89400000000000002</v>
      </c>
      <c r="I476" s="270"/>
      <c r="J476" s="266"/>
      <c r="K476" s="266"/>
      <c r="L476" s="271"/>
      <c r="M476" s="272"/>
      <c r="N476" s="273"/>
      <c r="O476" s="273"/>
      <c r="P476" s="273"/>
      <c r="Q476" s="273"/>
      <c r="R476" s="273"/>
      <c r="S476" s="273"/>
      <c r="T476" s="274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75" t="s">
        <v>165</v>
      </c>
      <c r="AU476" s="275" t="s">
        <v>83</v>
      </c>
      <c r="AV476" s="16" t="s">
        <v>216</v>
      </c>
      <c r="AW476" s="16" t="s">
        <v>31</v>
      </c>
      <c r="AX476" s="16" t="s">
        <v>75</v>
      </c>
      <c r="AY476" s="275" t="s">
        <v>161</v>
      </c>
    </row>
    <row r="477" s="14" customFormat="1">
      <c r="A477" s="14"/>
      <c r="B477" s="243"/>
      <c r="C477" s="244"/>
      <c r="D477" s="234" t="s">
        <v>165</v>
      </c>
      <c r="E477" s="245" t="s">
        <v>1</v>
      </c>
      <c r="F477" s="246" t="s">
        <v>206</v>
      </c>
      <c r="G477" s="244"/>
      <c r="H477" s="247">
        <v>9.7379999999999995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165</v>
      </c>
      <c r="AU477" s="253" t="s">
        <v>83</v>
      </c>
      <c r="AV477" s="14" t="s">
        <v>164</v>
      </c>
      <c r="AW477" s="14" t="s">
        <v>31</v>
      </c>
      <c r="AX477" s="14" t="s">
        <v>83</v>
      </c>
      <c r="AY477" s="253" t="s">
        <v>161</v>
      </c>
    </row>
    <row r="478" s="2" customFormat="1" ht="24.15" customHeight="1">
      <c r="A478" s="39"/>
      <c r="B478" s="40"/>
      <c r="C478" s="218" t="s">
        <v>481</v>
      </c>
      <c r="D478" s="218" t="s">
        <v>162</v>
      </c>
      <c r="E478" s="219" t="s">
        <v>482</v>
      </c>
      <c r="F478" s="220" t="s">
        <v>483</v>
      </c>
      <c r="G478" s="221" t="s">
        <v>328</v>
      </c>
      <c r="H478" s="222">
        <v>2.4329999999999998</v>
      </c>
      <c r="I478" s="223"/>
      <c r="J478" s="224">
        <f>ROUND(I478*H478,2)</f>
        <v>0</v>
      </c>
      <c r="K478" s="225"/>
      <c r="L478" s="45"/>
      <c r="M478" s="226" t="s">
        <v>1</v>
      </c>
      <c r="N478" s="227" t="s">
        <v>40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164</v>
      </c>
      <c r="AT478" s="230" t="s">
        <v>162</v>
      </c>
      <c r="AU478" s="230" t="s">
        <v>83</v>
      </c>
      <c r="AY478" s="18" t="s">
        <v>161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83</v>
      </c>
      <c r="BK478" s="231">
        <f>ROUND(I478*H478,2)</f>
        <v>0</v>
      </c>
      <c r="BL478" s="18" t="s">
        <v>164</v>
      </c>
      <c r="BM478" s="230" t="s">
        <v>484</v>
      </c>
    </row>
    <row r="479" s="13" customFormat="1">
      <c r="A479" s="13"/>
      <c r="B479" s="232"/>
      <c r="C479" s="233"/>
      <c r="D479" s="234" t="s">
        <v>165</v>
      </c>
      <c r="E479" s="235" t="s">
        <v>1</v>
      </c>
      <c r="F479" s="236" t="s">
        <v>485</v>
      </c>
      <c r="G479" s="233"/>
      <c r="H479" s="235" t="s">
        <v>1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165</v>
      </c>
      <c r="AU479" s="242" t="s">
        <v>83</v>
      </c>
      <c r="AV479" s="13" t="s">
        <v>83</v>
      </c>
      <c r="AW479" s="13" t="s">
        <v>31</v>
      </c>
      <c r="AX479" s="13" t="s">
        <v>75</v>
      </c>
      <c r="AY479" s="242" t="s">
        <v>161</v>
      </c>
    </row>
    <row r="480" s="13" customFormat="1">
      <c r="A480" s="13"/>
      <c r="B480" s="232"/>
      <c r="C480" s="233"/>
      <c r="D480" s="234" t="s">
        <v>165</v>
      </c>
      <c r="E480" s="235" t="s">
        <v>1</v>
      </c>
      <c r="F480" s="236" t="s">
        <v>486</v>
      </c>
      <c r="G480" s="233"/>
      <c r="H480" s="235" t="s">
        <v>1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165</v>
      </c>
      <c r="AU480" s="242" t="s">
        <v>83</v>
      </c>
      <c r="AV480" s="13" t="s">
        <v>83</v>
      </c>
      <c r="AW480" s="13" t="s">
        <v>31</v>
      </c>
      <c r="AX480" s="13" t="s">
        <v>75</v>
      </c>
      <c r="AY480" s="242" t="s">
        <v>161</v>
      </c>
    </row>
    <row r="481" s="13" customFormat="1">
      <c r="A481" s="13"/>
      <c r="B481" s="232"/>
      <c r="C481" s="233"/>
      <c r="D481" s="234" t="s">
        <v>165</v>
      </c>
      <c r="E481" s="235" t="s">
        <v>1</v>
      </c>
      <c r="F481" s="236" t="s">
        <v>487</v>
      </c>
      <c r="G481" s="233"/>
      <c r="H481" s="235" t="s">
        <v>1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165</v>
      </c>
      <c r="AU481" s="242" t="s">
        <v>83</v>
      </c>
      <c r="AV481" s="13" t="s">
        <v>83</v>
      </c>
      <c r="AW481" s="13" t="s">
        <v>31</v>
      </c>
      <c r="AX481" s="13" t="s">
        <v>75</v>
      </c>
      <c r="AY481" s="242" t="s">
        <v>161</v>
      </c>
    </row>
    <row r="482" s="13" customFormat="1">
      <c r="A482" s="13"/>
      <c r="B482" s="232"/>
      <c r="C482" s="233"/>
      <c r="D482" s="234" t="s">
        <v>165</v>
      </c>
      <c r="E482" s="235" t="s">
        <v>1</v>
      </c>
      <c r="F482" s="236" t="s">
        <v>488</v>
      </c>
      <c r="G482" s="233"/>
      <c r="H482" s="235" t="s">
        <v>1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165</v>
      </c>
      <c r="AU482" s="242" t="s">
        <v>83</v>
      </c>
      <c r="AV482" s="13" t="s">
        <v>83</v>
      </c>
      <c r="AW482" s="13" t="s">
        <v>31</v>
      </c>
      <c r="AX482" s="13" t="s">
        <v>75</v>
      </c>
      <c r="AY482" s="242" t="s">
        <v>161</v>
      </c>
    </row>
    <row r="483" s="13" customFormat="1">
      <c r="A483" s="13"/>
      <c r="B483" s="232"/>
      <c r="C483" s="233"/>
      <c r="D483" s="234" t="s">
        <v>165</v>
      </c>
      <c r="E483" s="235" t="s">
        <v>1</v>
      </c>
      <c r="F483" s="236" t="s">
        <v>381</v>
      </c>
      <c r="G483" s="233"/>
      <c r="H483" s="235" t="s">
        <v>1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165</v>
      </c>
      <c r="AU483" s="242" t="s">
        <v>83</v>
      </c>
      <c r="AV483" s="13" t="s">
        <v>83</v>
      </c>
      <c r="AW483" s="13" t="s">
        <v>31</v>
      </c>
      <c r="AX483" s="13" t="s">
        <v>75</v>
      </c>
      <c r="AY483" s="242" t="s">
        <v>161</v>
      </c>
    </row>
    <row r="484" s="15" customFormat="1">
      <c r="A484" s="15"/>
      <c r="B484" s="254"/>
      <c r="C484" s="255"/>
      <c r="D484" s="234" t="s">
        <v>165</v>
      </c>
      <c r="E484" s="256" t="s">
        <v>1</v>
      </c>
      <c r="F484" s="257" t="s">
        <v>489</v>
      </c>
      <c r="G484" s="255"/>
      <c r="H484" s="258">
        <v>0.20599999999999999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4" t="s">
        <v>165</v>
      </c>
      <c r="AU484" s="264" t="s">
        <v>83</v>
      </c>
      <c r="AV484" s="15" t="s">
        <v>85</v>
      </c>
      <c r="AW484" s="15" t="s">
        <v>31</v>
      </c>
      <c r="AX484" s="15" t="s">
        <v>75</v>
      </c>
      <c r="AY484" s="264" t="s">
        <v>161</v>
      </c>
    </row>
    <row r="485" s="15" customFormat="1">
      <c r="A485" s="15"/>
      <c r="B485" s="254"/>
      <c r="C485" s="255"/>
      <c r="D485" s="234" t="s">
        <v>165</v>
      </c>
      <c r="E485" s="256" t="s">
        <v>1</v>
      </c>
      <c r="F485" s="257" t="s">
        <v>490</v>
      </c>
      <c r="G485" s="255"/>
      <c r="H485" s="258">
        <v>0.14199999999999999</v>
      </c>
      <c r="I485" s="259"/>
      <c r="J485" s="255"/>
      <c r="K485" s="255"/>
      <c r="L485" s="260"/>
      <c r="M485" s="261"/>
      <c r="N485" s="262"/>
      <c r="O485" s="262"/>
      <c r="P485" s="262"/>
      <c r="Q485" s="262"/>
      <c r="R485" s="262"/>
      <c r="S485" s="262"/>
      <c r="T485" s="26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4" t="s">
        <v>165</v>
      </c>
      <c r="AU485" s="264" t="s">
        <v>83</v>
      </c>
      <c r="AV485" s="15" t="s">
        <v>85</v>
      </c>
      <c r="AW485" s="15" t="s">
        <v>31</v>
      </c>
      <c r="AX485" s="15" t="s">
        <v>75</v>
      </c>
      <c r="AY485" s="264" t="s">
        <v>161</v>
      </c>
    </row>
    <row r="486" s="15" customFormat="1">
      <c r="A486" s="15"/>
      <c r="B486" s="254"/>
      <c r="C486" s="255"/>
      <c r="D486" s="234" t="s">
        <v>165</v>
      </c>
      <c r="E486" s="256" t="s">
        <v>1</v>
      </c>
      <c r="F486" s="257" t="s">
        <v>491</v>
      </c>
      <c r="G486" s="255"/>
      <c r="H486" s="258">
        <v>0.27300000000000002</v>
      </c>
      <c r="I486" s="259"/>
      <c r="J486" s="255"/>
      <c r="K486" s="255"/>
      <c r="L486" s="260"/>
      <c r="M486" s="261"/>
      <c r="N486" s="262"/>
      <c r="O486" s="262"/>
      <c r="P486" s="262"/>
      <c r="Q486" s="262"/>
      <c r="R486" s="262"/>
      <c r="S486" s="262"/>
      <c r="T486" s="26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4" t="s">
        <v>165</v>
      </c>
      <c r="AU486" s="264" t="s">
        <v>83</v>
      </c>
      <c r="AV486" s="15" t="s">
        <v>85</v>
      </c>
      <c r="AW486" s="15" t="s">
        <v>31</v>
      </c>
      <c r="AX486" s="15" t="s">
        <v>75</v>
      </c>
      <c r="AY486" s="264" t="s">
        <v>161</v>
      </c>
    </row>
    <row r="487" s="15" customFormat="1">
      <c r="A487" s="15"/>
      <c r="B487" s="254"/>
      <c r="C487" s="255"/>
      <c r="D487" s="234" t="s">
        <v>165</v>
      </c>
      <c r="E487" s="256" t="s">
        <v>1</v>
      </c>
      <c r="F487" s="257" t="s">
        <v>492</v>
      </c>
      <c r="G487" s="255"/>
      <c r="H487" s="258">
        <v>0.36699999999999999</v>
      </c>
      <c r="I487" s="259"/>
      <c r="J487" s="255"/>
      <c r="K487" s="255"/>
      <c r="L487" s="260"/>
      <c r="M487" s="261"/>
      <c r="N487" s="262"/>
      <c r="O487" s="262"/>
      <c r="P487" s="262"/>
      <c r="Q487" s="262"/>
      <c r="R487" s="262"/>
      <c r="S487" s="262"/>
      <c r="T487" s="263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4" t="s">
        <v>165</v>
      </c>
      <c r="AU487" s="264" t="s">
        <v>83</v>
      </c>
      <c r="AV487" s="15" t="s">
        <v>85</v>
      </c>
      <c r="AW487" s="15" t="s">
        <v>31</v>
      </c>
      <c r="AX487" s="15" t="s">
        <v>75</v>
      </c>
      <c r="AY487" s="264" t="s">
        <v>161</v>
      </c>
    </row>
    <row r="488" s="15" customFormat="1">
      <c r="A488" s="15"/>
      <c r="B488" s="254"/>
      <c r="C488" s="255"/>
      <c r="D488" s="234" t="s">
        <v>165</v>
      </c>
      <c r="E488" s="256" t="s">
        <v>1</v>
      </c>
      <c r="F488" s="257" t="s">
        <v>493</v>
      </c>
      <c r="G488" s="255"/>
      <c r="H488" s="258">
        <v>0.23000000000000001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4" t="s">
        <v>165</v>
      </c>
      <c r="AU488" s="264" t="s">
        <v>83</v>
      </c>
      <c r="AV488" s="15" t="s">
        <v>85</v>
      </c>
      <c r="AW488" s="15" t="s">
        <v>31</v>
      </c>
      <c r="AX488" s="15" t="s">
        <v>75</v>
      </c>
      <c r="AY488" s="264" t="s">
        <v>161</v>
      </c>
    </row>
    <row r="489" s="15" customFormat="1">
      <c r="A489" s="15"/>
      <c r="B489" s="254"/>
      <c r="C489" s="255"/>
      <c r="D489" s="234" t="s">
        <v>165</v>
      </c>
      <c r="E489" s="256" t="s">
        <v>1</v>
      </c>
      <c r="F489" s="257" t="s">
        <v>494</v>
      </c>
      <c r="G489" s="255"/>
      <c r="H489" s="258">
        <v>0.26900000000000002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4" t="s">
        <v>165</v>
      </c>
      <c r="AU489" s="264" t="s">
        <v>83</v>
      </c>
      <c r="AV489" s="15" t="s">
        <v>85</v>
      </c>
      <c r="AW489" s="15" t="s">
        <v>31</v>
      </c>
      <c r="AX489" s="15" t="s">
        <v>75</v>
      </c>
      <c r="AY489" s="264" t="s">
        <v>161</v>
      </c>
    </row>
    <row r="490" s="15" customFormat="1">
      <c r="A490" s="15"/>
      <c r="B490" s="254"/>
      <c r="C490" s="255"/>
      <c r="D490" s="234" t="s">
        <v>165</v>
      </c>
      <c r="E490" s="256" t="s">
        <v>1</v>
      </c>
      <c r="F490" s="257" t="s">
        <v>495</v>
      </c>
      <c r="G490" s="255"/>
      <c r="H490" s="258">
        <v>0.104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4" t="s">
        <v>165</v>
      </c>
      <c r="AU490" s="264" t="s">
        <v>83</v>
      </c>
      <c r="AV490" s="15" t="s">
        <v>85</v>
      </c>
      <c r="AW490" s="15" t="s">
        <v>31</v>
      </c>
      <c r="AX490" s="15" t="s">
        <v>75</v>
      </c>
      <c r="AY490" s="264" t="s">
        <v>161</v>
      </c>
    </row>
    <row r="491" s="15" customFormat="1">
      <c r="A491" s="15"/>
      <c r="B491" s="254"/>
      <c r="C491" s="255"/>
      <c r="D491" s="234" t="s">
        <v>165</v>
      </c>
      <c r="E491" s="256" t="s">
        <v>1</v>
      </c>
      <c r="F491" s="257" t="s">
        <v>496</v>
      </c>
      <c r="G491" s="255"/>
      <c r="H491" s="258">
        <v>0.033000000000000002</v>
      </c>
      <c r="I491" s="259"/>
      <c r="J491" s="255"/>
      <c r="K491" s="255"/>
      <c r="L491" s="260"/>
      <c r="M491" s="261"/>
      <c r="N491" s="262"/>
      <c r="O491" s="262"/>
      <c r="P491" s="262"/>
      <c r="Q491" s="262"/>
      <c r="R491" s="262"/>
      <c r="S491" s="262"/>
      <c r="T491" s="263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4" t="s">
        <v>165</v>
      </c>
      <c r="AU491" s="264" t="s">
        <v>83</v>
      </c>
      <c r="AV491" s="15" t="s">
        <v>85</v>
      </c>
      <c r="AW491" s="15" t="s">
        <v>31</v>
      </c>
      <c r="AX491" s="15" t="s">
        <v>75</v>
      </c>
      <c r="AY491" s="264" t="s">
        <v>161</v>
      </c>
    </row>
    <row r="492" s="16" customFormat="1">
      <c r="A492" s="16"/>
      <c r="B492" s="265"/>
      <c r="C492" s="266"/>
      <c r="D492" s="234" t="s">
        <v>165</v>
      </c>
      <c r="E492" s="267" t="s">
        <v>1</v>
      </c>
      <c r="F492" s="268" t="s">
        <v>215</v>
      </c>
      <c r="G492" s="266"/>
      <c r="H492" s="269">
        <v>1.6240000000000001</v>
      </c>
      <c r="I492" s="270"/>
      <c r="J492" s="266"/>
      <c r="K492" s="266"/>
      <c r="L492" s="271"/>
      <c r="M492" s="272"/>
      <c r="N492" s="273"/>
      <c r="O492" s="273"/>
      <c r="P492" s="273"/>
      <c r="Q492" s="273"/>
      <c r="R492" s="273"/>
      <c r="S492" s="273"/>
      <c r="T492" s="274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275" t="s">
        <v>165</v>
      </c>
      <c r="AU492" s="275" t="s">
        <v>83</v>
      </c>
      <c r="AV492" s="16" t="s">
        <v>216</v>
      </c>
      <c r="AW492" s="16" t="s">
        <v>31</v>
      </c>
      <c r="AX492" s="16" t="s">
        <v>75</v>
      </c>
      <c r="AY492" s="275" t="s">
        <v>161</v>
      </c>
    </row>
    <row r="493" s="13" customFormat="1">
      <c r="A493" s="13"/>
      <c r="B493" s="232"/>
      <c r="C493" s="233"/>
      <c r="D493" s="234" t="s">
        <v>165</v>
      </c>
      <c r="E493" s="235" t="s">
        <v>1</v>
      </c>
      <c r="F493" s="236" t="s">
        <v>385</v>
      </c>
      <c r="G493" s="233"/>
      <c r="H493" s="235" t="s">
        <v>1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165</v>
      </c>
      <c r="AU493" s="242" t="s">
        <v>83</v>
      </c>
      <c r="AV493" s="13" t="s">
        <v>83</v>
      </c>
      <c r="AW493" s="13" t="s">
        <v>31</v>
      </c>
      <c r="AX493" s="13" t="s">
        <v>75</v>
      </c>
      <c r="AY493" s="242" t="s">
        <v>161</v>
      </c>
    </row>
    <row r="494" s="15" customFormat="1">
      <c r="A494" s="15"/>
      <c r="B494" s="254"/>
      <c r="C494" s="255"/>
      <c r="D494" s="234" t="s">
        <v>165</v>
      </c>
      <c r="E494" s="256" t="s">
        <v>1</v>
      </c>
      <c r="F494" s="257" t="s">
        <v>497</v>
      </c>
      <c r="G494" s="255"/>
      <c r="H494" s="258">
        <v>0.113</v>
      </c>
      <c r="I494" s="259"/>
      <c r="J494" s="255"/>
      <c r="K494" s="255"/>
      <c r="L494" s="260"/>
      <c r="M494" s="261"/>
      <c r="N494" s="262"/>
      <c r="O494" s="262"/>
      <c r="P494" s="262"/>
      <c r="Q494" s="262"/>
      <c r="R494" s="262"/>
      <c r="S494" s="262"/>
      <c r="T494" s="26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4" t="s">
        <v>165</v>
      </c>
      <c r="AU494" s="264" t="s">
        <v>83</v>
      </c>
      <c r="AV494" s="15" t="s">
        <v>85</v>
      </c>
      <c r="AW494" s="15" t="s">
        <v>31</v>
      </c>
      <c r="AX494" s="15" t="s">
        <v>75</v>
      </c>
      <c r="AY494" s="264" t="s">
        <v>161</v>
      </c>
    </row>
    <row r="495" s="15" customFormat="1">
      <c r="A495" s="15"/>
      <c r="B495" s="254"/>
      <c r="C495" s="255"/>
      <c r="D495" s="234" t="s">
        <v>165</v>
      </c>
      <c r="E495" s="256" t="s">
        <v>1</v>
      </c>
      <c r="F495" s="257" t="s">
        <v>498</v>
      </c>
      <c r="G495" s="255"/>
      <c r="H495" s="258">
        <v>0.104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4" t="s">
        <v>165</v>
      </c>
      <c r="AU495" s="264" t="s">
        <v>83</v>
      </c>
      <c r="AV495" s="15" t="s">
        <v>85</v>
      </c>
      <c r="AW495" s="15" t="s">
        <v>31</v>
      </c>
      <c r="AX495" s="15" t="s">
        <v>75</v>
      </c>
      <c r="AY495" s="264" t="s">
        <v>161</v>
      </c>
    </row>
    <row r="496" s="15" customFormat="1">
      <c r="A496" s="15"/>
      <c r="B496" s="254"/>
      <c r="C496" s="255"/>
      <c r="D496" s="234" t="s">
        <v>165</v>
      </c>
      <c r="E496" s="256" t="s">
        <v>1</v>
      </c>
      <c r="F496" s="257" t="s">
        <v>499</v>
      </c>
      <c r="G496" s="255"/>
      <c r="H496" s="258">
        <v>0.078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4" t="s">
        <v>165</v>
      </c>
      <c r="AU496" s="264" t="s">
        <v>83</v>
      </c>
      <c r="AV496" s="15" t="s">
        <v>85</v>
      </c>
      <c r="AW496" s="15" t="s">
        <v>31</v>
      </c>
      <c r="AX496" s="15" t="s">
        <v>75</v>
      </c>
      <c r="AY496" s="264" t="s">
        <v>161</v>
      </c>
    </row>
    <row r="497" s="15" customFormat="1">
      <c r="A497" s="15"/>
      <c r="B497" s="254"/>
      <c r="C497" s="255"/>
      <c r="D497" s="234" t="s">
        <v>165</v>
      </c>
      <c r="E497" s="256" t="s">
        <v>1</v>
      </c>
      <c r="F497" s="257" t="s">
        <v>500</v>
      </c>
      <c r="G497" s="255"/>
      <c r="H497" s="258">
        <v>0.25800000000000001</v>
      </c>
      <c r="I497" s="259"/>
      <c r="J497" s="255"/>
      <c r="K497" s="255"/>
      <c r="L497" s="260"/>
      <c r="M497" s="261"/>
      <c r="N497" s="262"/>
      <c r="O497" s="262"/>
      <c r="P497" s="262"/>
      <c r="Q497" s="262"/>
      <c r="R497" s="262"/>
      <c r="S497" s="262"/>
      <c r="T497" s="26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4" t="s">
        <v>165</v>
      </c>
      <c r="AU497" s="264" t="s">
        <v>83</v>
      </c>
      <c r="AV497" s="15" t="s">
        <v>85</v>
      </c>
      <c r="AW497" s="15" t="s">
        <v>31</v>
      </c>
      <c r="AX497" s="15" t="s">
        <v>75</v>
      </c>
      <c r="AY497" s="264" t="s">
        <v>161</v>
      </c>
    </row>
    <row r="498" s="15" customFormat="1">
      <c r="A498" s="15"/>
      <c r="B498" s="254"/>
      <c r="C498" s="255"/>
      <c r="D498" s="234" t="s">
        <v>165</v>
      </c>
      <c r="E498" s="256" t="s">
        <v>1</v>
      </c>
      <c r="F498" s="257" t="s">
        <v>501</v>
      </c>
      <c r="G498" s="255"/>
      <c r="H498" s="258">
        <v>0.122</v>
      </c>
      <c r="I498" s="259"/>
      <c r="J498" s="255"/>
      <c r="K498" s="255"/>
      <c r="L498" s="260"/>
      <c r="M498" s="261"/>
      <c r="N498" s="262"/>
      <c r="O498" s="262"/>
      <c r="P498" s="262"/>
      <c r="Q498" s="262"/>
      <c r="R498" s="262"/>
      <c r="S498" s="262"/>
      <c r="T498" s="263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4" t="s">
        <v>165</v>
      </c>
      <c r="AU498" s="264" t="s">
        <v>83</v>
      </c>
      <c r="AV498" s="15" t="s">
        <v>85</v>
      </c>
      <c r="AW498" s="15" t="s">
        <v>31</v>
      </c>
      <c r="AX498" s="15" t="s">
        <v>75</v>
      </c>
      <c r="AY498" s="264" t="s">
        <v>161</v>
      </c>
    </row>
    <row r="499" s="15" customFormat="1">
      <c r="A499" s="15"/>
      <c r="B499" s="254"/>
      <c r="C499" s="255"/>
      <c r="D499" s="234" t="s">
        <v>165</v>
      </c>
      <c r="E499" s="256" t="s">
        <v>1</v>
      </c>
      <c r="F499" s="257" t="s">
        <v>502</v>
      </c>
      <c r="G499" s="255"/>
      <c r="H499" s="258">
        <v>0.13400000000000001</v>
      </c>
      <c r="I499" s="259"/>
      <c r="J499" s="255"/>
      <c r="K499" s="255"/>
      <c r="L499" s="260"/>
      <c r="M499" s="261"/>
      <c r="N499" s="262"/>
      <c r="O499" s="262"/>
      <c r="P499" s="262"/>
      <c r="Q499" s="262"/>
      <c r="R499" s="262"/>
      <c r="S499" s="262"/>
      <c r="T499" s="263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4" t="s">
        <v>165</v>
      </c>
      <c r="AU499" s="264" t="s">
        <v>83</v>
      </c>
      <c r="AV499" s="15" t="s">
        <v>85</v>
      </c>
      <c r="AW499" s="15" t="s">
        <v>31</v>
      </c>
      <c r="AX499" s="15" t="s">
        <v>75</v>
      </c>
      <c r="AY499" s="264" t="s">
        <v>161</v>
      </c>
    </row>
    <row r="500" s="16" customFormat="1">
      <c r="A500" s="16"/>
      <c r="B500" s="265"/>
      <c r="C500" s="266"/>
      <c r="D500" s="234" t="s">
        <v>165</v>
      </c>
      <c r="E500" s="267" t="s">
        <v>1</v>
      </c>
      <c r="F500" s="268" t="s">
        <v>215</v>
      </c>
      <c r="G500" s="266"/>
      <c r="H500" s="269">
        <v>0.80900000000000005</v>
      </c>
      <c r="I500" s="270"/>
      <c r="J500" s="266"/>
      <c r="K500" s="266"/>
      <c r="L500" s="271"/>
      <c r="M500" s="272"/>
      <c r="N500" s="273"/>
      <c r="O500" s="273"/>
      <c r="P500" s="273"/>
      <c r="Q500" s="273"/>
      <c r="R500" s="273"/>
      <c r="S500" s="273"/>
      <c r="T500" s="274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T500" s="275" t="s">
        <v>165</v>
      </c>
      <c r="AU500" s="275" t="s">
        <v>83</v>
      </c>
      <c r="AV500" s="16" t="s">
        <v>216</v>
      </c>
      <c r="AW500" s="16" t="s">
        <v>31</v>
      </c>
      <c r="AX500" s="16" t="s">
        <v>75</v>
      </c>
      <c r="AY500" s="275" t="s">
        <v>161</v>
      </c>
    </row>
    <row r="501" s="14" customFormat="1">
      <c r="A501" s="14"/>
      <c r="B501" s="243"/>
      <c r="C501" s="244"/>
      <c r="D501" s="234" t="s">
        <v>165</v>
      </c>
      <c r="E501" s="245" t="s">
        <v>1</v>
      </c>
      <c r="F501" s="246" t="s">
        <v>206</v>
      </c>
      <c r="G501" s="244"/>
      <c r="H501" s="247">
        <v>2.4329999999999998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3" t="s">
        <v>165</v>
      </c>
      <c r="AU501" s="253" t="s">
        <v>83</v>
      </c>
      <c r="AV501" s="14" t="s">
        <v>164</v>
      </c>
      <c r="AW501" s="14" t="s">
        <v>31</v>
      </c>
      <c r="AX501" s="14" t="s">
        <v>83</v>
      </c>
      <c r="AY501" s="253" t="s">
        <v>161</v>
      </c>
    </row>
    <row r="502" s="2" customFormat="1" ht="24.15" customHeight="1">
      <c r="A502" s="39"/>
      <c r="B502" s="40"/>
      <c r="C502" s="218" t="s">
        <v>348</v>
      </c>
      <c r="D502" s="218" t="s">
        <v>162</v>
      </c>
      <c r="E502" s="219" t="s">
        <v>503</v>
      </c>
      <c r="F502" s="220" t="s">
        <v>504</v>
      </c>
      <c r="G502" s="221" t="s">
        <v>210</v>
      </c>
      <c r="H502" s="222">
        <v>2.1349999999999998</v>
      </c>
      <c r="I502" s="223"/>
      <c r="J502" s="224">
        <f>ROUND(I502*H502,2)</f>
        <v>0</v>
      </c>
      <c r="K502" s="225"/>
      <c r="L502" s="45"/>
      <c r="M502" s="226" t="s">
        <v>1</v>
      </c>
      <c r="N502" s="227" t="s">
        <v>40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164</v>
      </c>
      <c r="AT502" s="230" t="s">
        <v>162</v>
      </c>
      <c r="AU502" s="230" t="s">
        <v>83</v>
      </c>
      <c r="AY502" s="18" t="s">
        <v>161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83</v>
      </c>
      <c r="BK502" s="231">
        <f>ROUND(I502*H502,2)</f>
        <v>0</v>
      </c>
      <c r="BL502" s="18" t="s">
        <v>164</v>
      </c>
      <c r="BM502" s="230" t="s">
        <v>505</v>
      </c>
    </row>
    <row r="503" s="13" customFormat="1">
      <c r="A503" s="13"/>
      <c r="B503" s="232"/>
      <c r="C503" s="233"/>
      <c r="D503" s="234" t="s">
        <v>165</v>
      </c>
      <c r="E503" s="235" t="s">
        <v>1</v>
      </c>
      <c r="F503" s="236" t="s">
        <v>485</v>
      </c>
      <c r="G503" s="233"/>
      <c r="H503" s="235" t="s">
        <v>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165</v>
      </c>
      <c r="AU503" s="242" t="s">
        <v>83</v>
      </c>
      <c r="AV503" s="13" t="s">
        <v>83</v>
      </c>
      <c r="AW503" s="13" t="s">
        <v>31</v>
      </c>
      <c r="AX503" s="13" t="s">
        <v>75</v>
      </c>
      <c r="AY503" s="242" t="s">
        <v>161</v>
      </c>
    </row>
    <row r="504" s="13" customFormat="1">
      <c r="A504" s="13"/>
      <c r="B504" s="232"/>
      <c r="C504" s="233"/>
      <c r="D504" s="234" t="s">
        <v>165</v>
      </c>
      <c r="E504" s="235" t="s">
        <v>1</v>
      </c>
      <c r="F504" s="236" t="s">
        <v>381</v>
      </c>
      <c r="G504" s="233"/>
      <c r="H504" s="235" t="s">
        <v>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165</v>
      </c>
      <c r="AU504" s="242" t="s">
        <v>83</v>
      </c>
      <c r="AV504" s="13" t="s">
        <v>83</v>
      </c>
      <c r="AW504" s="13" t="s">
        <v>31</v>
      </c>
      <c r="AX504" s="13" t="s">
        <v>75</v>
      </c>
      <c r="AY504" s="242" t="s">
        <v>161</v>
      </c>
    </row>
    <row r="505" s="15" customFormat="1">
      <c r="A505" s="15"/>
      <c r="B505" s="254"/>
      <c r="C505" s="255"/>
      <c r="D505" s="234" t="s">
        <v>165</v>
      </c>
      <c r="E505" s="256" t="s">
        <v>1</v>
      </c>
      <c r="F505" s="257" t="s">
        <v>506</v>
      </c>
      <c r="G505" s="255"/>
      <c r="H505" s="258">
        <v>0.20699999999999999</v>
      </c>
      <c r="I505" s="259"/>
      <c r="J505" s="255"/>
      <c r="K505" s="255"/>
      <c r="L505" s="260"/>
      <c r="M505" s="261"/>
      <c r="N505" s="262"/>
      <c r="O505" s="262"/>
      <c r="P505" s="262"/>
      <c r="Q505" s="262"/>
      <c r="R505" s="262"/>
      <c r="S505" s="262"/>
      <c r="T505" s="263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4" t="s">
        <v>165</v>
      </c>
      <c r="AU505" s="264" t="s">
        <v>83</v>
      </c>
      <c r="AV505" s="15" t="s">
        <v>85</v>
      </c>
      <c r="AW505" s="15" t="s">
        <v>31</v>
      </c>
      <c r="AX505" s="15" t="s">
        <v>75</v>
      </c>
      <c r="AY505" s="264" t="s">
        <v>161</v>
      </c>
    </row>
    <row r="506" s="15" customFormat="1">
      <c r="A506" s="15"/>
      <c r="B506" s="254"/>
      <c r="C506" s="255"/>
      <c r="D506" s="234" t="s">
        <v>165</v>
      </c>
      <c r="E506" s="256" t="s">
        <v>1</v>
      </c>
      <c r="F506" s="257" t="s">
        <v>507</v>
      </c>
      <c r="G506" s="255"/>
      <c r="H506" s="258">
        <v>0.127</v>
      </c>
      <c r="I506" s="259"/>
      <c r="J506" s="255"/>
      <c r="K506" s="255"/>
      <c r="L506" s="260"/>
      <c r="M506" s="261"/>
      <c r="N506" s="262"/>
      <c r="O506" s="262"/>
      <c r="P506" s="262"/>
      <c r="Q506" s="262"/>
      <c r="R506" s="262"/>
      <c r="S506" s="262"/>
      <c r="T506" s="26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4" t="s">
        <v>165</v>
      </c>
      <c r="AU506" s="264" t="s">
        <v>83</v>
      </c>
      <c r="AV506" s="15" t="s">
        <v>85</v>
      </c>
      <c r="AW506" s="15" t="s">
        <v>31</v>
      </c>
      <c r="AX506" s="15" t="s">
        <v>75</v>
      </c>
      <c r="AY506" s="264" t="s">
        <v>161</v>
      </c>
    </row>
    <row r="507" s="15" customFormat="1">
      <c r="A507" s="15"/>
      <c r="B507" s="254"/>
      <c r="C507" s="255"/>
      <c r="D507" s="234" t="s">
        <v>165</v>
      </c>
      <c r="E507" s="256" t="s">
        <v>1</v>
      </c>
      <c r="F507" s="257" t="s">
        <v>508</v>
      </c>
      <c r="G507" s="255"/>
      <c r="H507" s="258">
        <v>0.22400000000000001</v>
      </c>
      <c r="I507" s="259"/>
      <c r="J507" s="255"/>
      <c r="K507" s="255"/>
      <c r="L507" s="260"/>
      <c r="M507" s="261"/>
      <c r="N507" s="262"/>
      <c r="O507" s="262"/>
      <c r="P507" s="262"/>
      <c r="Q507" s="262"/>
      <c r="R507" s="262"/>
      <c r="S507" s="262"/>
      <c r="T507" s="263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4" t="s">
        <v>165</v>
      </c>
      <c r="AU507" s="264" t="s">
        <v>83</v>
      </c>
      <c r="AV507" s="15" t="s">
        <v>85</v>
      </c>
      <c r="AW507" s="15" t="s">
        <v>31</v>
      </c>
      <c r="AX507" s="15" t="s">
        <v>75</v>
      </c>
      <c r="AY507" s="264" t="s">
        <v>161</v>
      </c>
    </row>
    <row r="508" s="15" customFormat="1">
      <c r="A508" s="15"/>
      <c r="B508" s="254"/>
      <c r="C508" s="255"/>
      <c r="D508" s="234" t="s">
        <v>165</v>
      </c>
      <c r="E508" s="256" t="s">
        <v>1</v>
      </c>
      <c r="F508" s="257" t="s">
        <v>509</v>
      </c>
      <c r="G508" s="255"/>
      <c r="H508" s="258">
        <v>0.27900000000000003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4" t="s">
        <v>165</v>
      </c>
      <c r="AU508" s="264" t="s">
        <v>83</v>
      </c>
      <c r="AV508" s="15" t="s">
        <v>85</v>
      </c>
      <c r="AW508" s="15" t="s">
        <v>31</v>
      </c>
      <c r="AX508" s="15" t="s">
        <v>75</v>
      </c>
      <c r="AY508" s="264" t="s">
        <v>161</v>
      </c>
    </row>
    <row r="509" s="15" customFormat="1">
      <c r="A509" s="15"/>
      <c r="B509" s="254"/>
      <c r="C509" s="255"/>
      <c r="D509" s="234" t="s">
        <v>165</v>
      </c>
      <c r="E509" s="256" t="s">
        <v>1</v>
      </c>
      <c r="F509" s="257" t="s">
        <v>510</v>
      </c>
      <c r="G509" s="255"/>
      <c r="H509" s="258">
        <v>0.189</v>
      </c>
      <c r="I509" s="259"/>
      <c r="J509" s="255"/>
      <c r="K509" s="255"/>
      <c r="L509" s="260"/>
      <c r="M509" s="261"/>
      <c r="N509" s="262"/>
      <c r="O509" s="262"/>
      <c r="P509" s="262"/>
      <c r="Q509" s="262"/>
      <c r="R509" s="262"/>
      <c r="S509" s="262"/>
      <c r="T509" s="263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4" t="s">
        <v>165</v>
      </c>
      <c r="AU509" s="264" t="s">
        <v>83</v>
      </c>
      <c r="AV509" s="15" t="s">
        <v>85</v>
      </c>
      <c r="AW509" s="15" t="s">
        <v>31</v>
      </c>
      <c r="AX509" s="15" t="s">
        <v>75</v>
      </c>
      <c r="AY509" s="264" t="s">
        <v>161</v>
      </c>
    </row>
    <row r="510" s="15" customFormat="1">
      <c r="A510" s="15"/>
      <c r="B510" s="254"/>
      <c r="C510" s="255"/>
      <c r="D510" s="234" t="s">
        <v>165</v>
      </c>
      <c r="E510" s="256" t="s">
        <v>1</v>
      </c>
      <c r="F510" s="257" t="s">
        <v>511</v>
      </c>
      <c r="G510" s="255"/>
      <c r="H510" s="258">
        <v>0.23999999999999999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4" t="s">
        <v>165</v>
      </c>
      <c r="AU510" s="264" t="s">
        <v>83</v>
      </c>
      <c r="AV510" s="15" t="s">
        <v>85</v>
      </c>
      <c r="AW510" s="15" t="s">
        <v>31</v>
      </c>
      <c r="AX510" s="15" t="s">
        <v>75</v>
      </c>
      <c r="AY510" s="264" t="s">
        <v>161</v>
      </c>
    </row>
    <row r="511" s="15" customFormat="1">
      <c r="A511" s="15"/>
      <c r="B511" s="254"/>
      <c r="C511" s="255"/>
      <c r="D511" s="234" t="s">
        <v>165</v>
      </c>
      <c r="E511" s="256" t="s">
        <v>1</v>
      </c>
      <c r="F511" s="257" t="s">
        <v>512</v>
      </c>
      <c r="G511" s="255"/>
      <c r="H511" s="258">
        <v>0.092999999999999999</v>
      </c>
      <c r="I511" s="259"/>
      <c r="J511" s="255"/>
      <c r="K511" s="255"/>
      <c r="L511" s="260"/>
      <c r="M511" s="261"/>
      <c r="N511" s="262"/>
      <c r="O511" s="262"/>
      <c r="P511" s="262"/>
      <c r="Q511" s="262"/>
      <c r="R511" s="262"/>
      <c r="S511" s="262"/>
      <c r="T511" s="26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4" t="s">
        <v>165</v>
      </c>
      <c r="AU511" s="264" t="s">
        <v>83</v>
      </c>
      <c r="AV511" s="15" t="s">
        <v>85</v>
      </c>
      <c r="AW511" s="15" t="s">
        <v>31</v>
      </c>
      <c r="AX511" s="15" t="s">
        <v>75</v>
      </c>
      <c r="AY511" s="264" t="s">
        <v>161</v>
      </c>
    </row>
    <row r="512" s="15" customFormat="1">
      <c r="A512" s="15"/>
      <c r="B512" s="254"/>
      <c r="C512" s="255"/>
      <c r="D512" s="234" t="s">
        <v>165</v>
      </c>
      <c r="E512" s="256" t="s">
        <v>1</v>
      </c>
      <c r="F512" s="257" t="s">
        <v>513</v>
      </c>
      <c r="G512" s="255"/>
      <c r="H512" s="258">
        <v>0.039</v>
      </c>
      <c r="I512" s="259"/>
      <c r="J512" s="255"/>
      <c r="K512" s="255"/>
      <c r="L512" s="260"/>
      <c r="M512" s="261"/>
      <c r="N512" s="262"/>
      <c r="O512" s="262"/>
      <c r="P512" s="262"/>
      <c r="Q512" s="262"/>
      <c r="R512" s="262"/>
      <c r="S512" s="262"/>
      <c r="T512" s="263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4" t="s">
        <v>165</v>
      </c>
      <c r="AU512" s="264" t="s">
        <v>83</v>
      </c>
      <c r="AV512" s="15" t="s">
        <v>85</v>
      </c>
      <c r="AW512" s="15" t="s">
        <v>31</v>
      </c>
      <c r="AX512" s="15" t="s">
        <v>75</v>
      </c>
      <c r="AY512" s="264" t="s">
        <v>161</v>
      </c>
    </row>
    <row r="513" s="16" customFormat="1">
      <c r="A513" s="16"/>
      <c r="B513" s="265"/>
      <c r="C513" s="266"/>
      <c r="D513" s="234" t="s">
        <v>165</v>
      </c>
      <c r="E513" s="267" t="s">
        <v>1</v>
      </c>
      <c r="F513" s="268" t="s">
        <v>215</v>
      </c>
      <c r="G513" s="266"/>
      <c r="H513" s="269">
        <v>1.3979999999999999</v>
      </c>
      <c r="I513" s="270"/>
      <c r="J513" s="266"/>
      <c r="K513" s="266"/>
      <c r="L513" s="271"/>
      <c r="M513" s="272"/>
      <c r="N513" s="273"/>
      <c r="O513" s="273"/>
      <c r="P513" s="273"/>
      <c r="Q513" s="273"/>
      <c r="R513" s="273"/>
      <c r="S513" s="273"/>
      <c r="T513" s="274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T513" s="275" t="s">
        <v>165</v>
      </c>
      <c r="AU513" s="275" t="s">
        <v>83</v>
      </c>
      <c r="AV513" s="16" t="s">
        <v>216</v>
      </c>
      <c r="AW513" s="16" t="s">
        <v>31</v>
      </c>
      <c r="AX513" s="16" t="s">
        <v>75</v>
      </c>
      <c r="AY513" s="275" t="s">
        <v>161</v>
      </c>
    </row>
    <row r="514" s="13" customFormat="1">
      <c r="A514" s="13"/>
      <c r="B514" s="232"/>
      <c r="C514" s="233"/>
      <c r="D514" s="234" t="s">
        <v>165</v>
      </c>
      <c r="E514" s="235" t="s">
        <v>1</v>
      </c>
      <c r="F514" s="236" t="s">
        <v>385</v>
      </c>
      <c r="G514" s="233"/>
      <c r="H514" s="235" t="s">
        <v>1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165</v>
      </c>
      <c r="AU514" s="242" t="s">
        <v>83</v>
      </c>
      <c r="AV514" s="13" t="s">
        <v>83</v>
      </c>
      <c r="AW514" s="13" t="s">
        <v>31</v>
      </c>
      <c r="AX514" s="13" t="s">
        <v>75</v>
      </c>
      <c r="AY514" s="242" t="s">
        <v>161</v>
      </c>
    </row>
    <row r="515" s="15" customFormat="1">
      <c r="A515" s="15"/>
      <c r="B515" s="254"/>
      <c r="C515" s="255"/>
      <c r="D515" s="234" t="s">
        <v>165</v>
      </c>
      <c r="E515" s="256" t="s">
        <v>1</v>
      </c>
      <c r="F515" s="257" t="s">
        <v>514</v>
      </c>
      <c r="G515" s="255"/>
      <c r="H515" s="258">
        <v>0.13500000000000001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4" t="s">
        <v>165</v>
      </c>
      <c r="AU515" s="264" t="s">
        <v>83</v>
      </c>
      <c r="AV515" s="15" t="s">
        <v>85</v>
      </c>
      <c r="AW515" s="15" t="s">
        <v>31</v>
      </c>
      <c r="AX515" s="15" t="s">
        <v>75</v>
      </c>
      <c r="AY515" s="264" t="s">
        <v>161</v>
      </c>
    </row>
    <row r="516" s="15" customFormat="1">
      <c r="A516" s="15"/>
      <c r="B516" s="254"/>
      <c r="C516" s="255"/>
      <c r="D516" s="234" t="s">
        <v>165</v>
      </c>
      <c r="E516" s="256" t="s">
        <v>1</v>
      </c>
      <c r="F516" s="257" t="s">
        <v>515</v>
      </c>
      <c r="G516" s="255"/>
      <c r="H516" s="258">
        <v>0.10100000000000001</v>
      </c>
      <c r="I516" s="259"/>
      <c r="J516" s="255"/>
      <c r="K516" s="255"/>
      <c r="L516" s="260"/>
      <c r="M516" s="261"/>
      <c r="N516" s="262"/>
      <c r="O516" s="262"/>
      <c r="P516" s="262"/>
      <c r="Q516" s="262"/>
      <c r="R516" s="262"/>
      <c r="S516" s="262"/>
      <c r="T516" s="263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4" t="s">
        <v>165</v>
      </c>
      <c r="AU516" s="264" t="s">
        <v>83</v>
      </c>
      <c r="AV516" s="15" t="s">
        <v>85</v>
      </c>
      <c r="AW516" s="15" t="s">
        <v>31</v>
      </c>
      <c r="AX516" s="15" t="s">
        <v>75</v>
      </c>
      <c r="AY516" s="264" t="s">
        <v>161</v>
      </c>
    </row>
    <row r="517" s="15" customFormat="1">
      <c r="A517" s="15"/>
      <c r="B517" s="254"/>
      <c r="C517" s="255"/>
      <c r="D517" s="234" t="s">
        <v>165</v>
      </c>
      <c r="E517" s="256" t="s">
        <v>1</v>
      </c>
      <c r="F517" s="257" t="s">
        <v>516</v>
      </c>
      <c r="G517" s="255"/>
      <c r="H517" s="258">
        <v>0.075999999999999998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4" t="s">
        <v>165</v>
      </c>
      <c r="AU517" s="264" t="s">
        <v>83</v>
      </c>
      <c r="AV517" s="15" t="s">
        <v>85</v>
      </c>
      <c r="AW517" s="15" t="s">
        <v>31</v>
      </c>
      <c r="AX517" s="15" t="s">
        <v>75</v>
      </c>
      <c r="AY517" s="264" t="s">
        <v>161</v>
      </c>
    </row>
    <row r="518" s="15" customFormat="1">
      <c r="A518" s="15"/>
      <c r="B518" s="254"/>
      <c r="C518" s="255"/>
      <c r="D518" s="234" t="s">
        <v>165</v>
      </c>
      <c r="E518" s="256" t="s">
        <v>1</v>
      </c>
      <c r="F518" s="257" t="s">
        <v>517</v>
      </c>
      <c r="G518" s="255"/>
      <c r="H518" s="258">
        <v>0.19600000000000001</v>
      </c>
      <c r="I518" s="259"/>
      <c r="J518" s="255"/>
      <c r="K518" s="255"/>
      <c r="L518" s="260"/>
      <c r="M518" s="261"/>
      <c r="N518" s="262"/>
      <c r="O518" s="262"/>
      <c r="P518" s="262"/>
      <c r="Q518" s="262"/>
      <c r="R518" s="262"/>
      <c r="S518" s="262"/>
      <c r="T518" s="263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4" t="s">
        <v>165</v>
      </c>
      <c r="AU518" s="264" t="s">
        <v>83</v>
      </c>
      <c r="AV518" s="15" t="s">
        <v>85</v>
      </c>
      <c r="AW518" s="15" t="s">
        <v>31</v>
      </c>
      <c r="AX518" s="15" t="s">
        <v>75</v>
      </c>
      <c r="AY518" s="264" t="s">
        <v>161</v>
      </c>
    </row>
    <row r="519" s="15" customFormat="1">
      <c r="A519" s="15"/>
      <c r="B519" s="254"/>
      <c r="C519" s="255"/>
      <c r="D519" s="234" t="s">
        <v>165</v>
      </c>
      <c r="E519" s="256" t="s">
        <v>1</v>
      </c>
      <c r="F519" s="257" t="s">
        <v>518</v>
      </c>
      <c r="G519" s="255"/>
      <c r="H519" s="258">
        <v>0.109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4" t="s">
        <v>165</v>
      </c>
      <c r="AU519" s="264" t="s">
        <v>83</v>
      </c>
      <c r="AV519" s="15" t="s">
        <v>85</v>
      </c>
      <c r="AW519" s="15" t="s">
        <v>31</v>
      </c>
      <c r="AX519" s="15" t="s">
        <v>75</v>
      </c>
      <c r="AY519" s="264" t="s">
        <v>161</v>
      </c>
    </row>
    <row r="520" s="15" customFormat="1">
      <c r="A520" s="15"/>
      <c r="B520" s="254"/>
      <c r="C520" s="255"/>
      <c r="D520" s="234" t="s">
        <v>165</v>
      </c>
      <c r="E520" s="256" t="s">
        <v>1</v>
      </c>
      <c r="F520" s="257" t="s">
        <v>519</v>
      </c>
      <c r="G520" s="255"/>
      <c r="H520" s="258">
        <v>0.12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4" t="s">
        <v>165</v>
      </c>
      <c r="AU520" s="264" t="s">
        <v>83</v>
      </c>
      <c r="AV520" s="15" t="s">
        <v>85</v>
      </c>
      <c r="AW520" s="15" t="s">
        <v>31</v>
      </c>
      <c r="AX520" s="15" t="s">
        <v>75</v>
      </c>
      <c r="AY520" s="264" t="s">
        <v>161</v>
      </c>
    </row>
    <row r="521" s="16" customFormat="1">
      <c r="A521" s="16"/>
      <c r="B521" s="265"/>
      <c r="C521" s="266"/>
      <c r="D521" s="234" t="s">
        <v>165</v>
      </c>
      <c r="E521" s="267" t="s">
        <v>1</v>
      </c>
      <c r="F521" s="268" t="s">
        <v>215</v>
      </c>
      <c r="G521" s="266"/>
      <c r="H521" s="269">
        <v>0.73699999999999999</v>
      </c>
      <c r="I521" s="270"/>
      <c r="J521" s="266"/>
      <c r="K521" s="266"/>
      <c r="L521" s="271"/>
      <c r="M521" s="272"/>
      <c r="N521" s="273"/>
      <c r="O521" s="273"/>
      <c r="P521" s="273"/>
      <c r="Q521" s="273"/>
      <c r="R521" s="273"/>
      <c r="S521" s="273"/>
      <c r="T521" s="274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T521" s="275" t="s">
        <v>165</v>
      </c>
      <c r="AU521" s="275" t="s">
        <v>83</v>
      </c>
      <c r="AV521" s="16" t="s">
        <v>216</v>
      </c>
      <c r="AW521" s="16" t="s">
        <v>31</v>
      </c>
      <c r="AX521" s="16" t="s">
        <v>75</v>
      </c>
      <c r="AY521" s="275" t="s">
        <v>161</v>
      </c>
    </row>
    <row r="522" s="14" customFormat="1">
      <c r="A522" s="14"/>
      <c r="B522" s="243"/>
      <c r="C522" s="244"/>
      <c r="D522" s="234" t="s">
        <v>165</v>
      </c>
      <c r="E522" s="245" t="s">
        <v>1</v>
      </c>
      <c r="F522" s="246" t="s">
        <v>206</v>
      </c>
      <c r="G522" s="244"/>
      <c r="H522" s="247">
        <v>2.1349999999999998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165</v>
      </c>
      <c r="AU522" s="253" t="s">
        <v>83</v>
      </c>
      <c r="AV522" s="14" t="s">
        <v>164</v>
      </c>
      <c r="AW522" s="14" t="s">
        <v>31</v>
      </c>
      <c r="AX522" s="14" t="s">
        <v>83</v>
      </c>
      <c r="AY522" s="253" t="s">
        <v>161</v>
      </c>
    </row>
    <row r="523" s="2" customFormat="1" ht="24.15" customHeight="1">
      <c r="A523" s="39"/>
      <c r="B523" s="40"/>
      <c r="C523" s="218" t="s">
        <v>520</v>
      </c>
      <c r="D523" s="218" t="s">
        <v>162</v>
      </c>
      <c r="E523" s="219" t="s">
        <v>521</v>
      </c>
      <c r="F523" s="220" t="s">
        <v>522</v>
      </c>
      <c r="G523" s="221" t="s">
        <v>253</v>
      </c>
      <c r="H523" s="222">
        <v>15.093999999999999</v>
      </c>
      <c r="I523" s="223"/>
      <c r="J523" s="224">
        <f>ROUND(I523*H523,2)</f>
        <v>0</v>
      </c>
      <c r="K523" s="225"/>
      <c r="L523" s="45"/>
      <c r="M523" s="226" t="s">
        <v>1</v>
      </c>
      <c r="N523" s="227" t="s">
        <v>40</v>
      </c>
      <c r="O523" s="92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164</v>
      </c>
      <c r="AT523" s="230" t="s">
        <v>162</v>
      </c>
      <c r="AU523" s="230" t="s">
        <v>83</v>
      </c>
      <c r="AY523" s="18" t="s">
        <v>161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83</v>
      </c>
      <c r="BK523" s="231">
        <f>ROUND(I523*H523,2)</f>
        <v>0</v>
      </c>
      <c r="BL523" s="18" t="s">
        <v>164</v>
      </c>
      <c r="BM523" s="230" t="s">
        <v>523</v>
      </c>
    </row>
    <row r="524" s="13" customFormat="1">
      <c r="A524" s="13"/>
      <c r="B524" s="232"/>
      <c r="C524" s="233"/>
      <c r="D524" s="234" t="s">
        <v>165</v>
      </c>
      <c r="E524" s="235" t="s">
        <v>1</v>
      </c>
      <c r="F524" s="236" t="s">
        <v>485</v>
      </c>
      <c r="G524" s="233"/>
      <c r="H524" s="235" t="s">
        <v>1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2" t="s">
        <v>165</v>
      </c>
      <c r="AU524" s="242" t="s">
        <v>83</v>
      </c>
      <c r="AV524" s="13" t="s">
        <v>83</v>
      </c>
      <c r="AW524" s="13" t="s">
        <v>31</v>
      </c>
      <c r="AX524" s="13" t="s">
        <v>75</v>
      </c>
      <c r="AY524" s="242" t="s">
        <v>161</v>
      </c>
    </row>
    <row r="525" s="13" customFormat="1">
      <c r="A525" s="13"/>
      <c r="B525" s="232"/>
      <c r="C525" s="233"/>
      <c r="D525" s="234" t="s">
        <v>165</v>
      </c>
      <c r="E525" s="235" t="s">
        <v>1</v>
      </c>
      <c r="F525" s="236" t="s">
        <v>381</v>
      </c>
      <c r="G525" s="233"/>
      <c r="H525" s="235" t="s">
        <v>1</v>
      </c>
      <c r="I525" s="237"/>
      <c r="J525" s="233"/>
      <c r="K525" s="233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165</v>
      </c>
      <c r="AU525" s="242" t="s">
        <v>83</v>
      </c>
      <c r="AV525" s="13" t="s">
        <v>83</v>
      </c>
      <c r="AW525" s="13" t="s">
        <v>31</v>
      </c>
      <c r="AX525" s="13" t="s">
        <v>75</v>
      </c>
      <c r="AY525" s="242" t="s">
        <v>161</v>
      </c>
    </row>
    <row r="526" s="15" customFormat="1">
      <c r="A526" s="15"/>
      <c r="B526" s="254"/>
      <c r="C526" s="255"/>
      <c r="D526" s="234" t="s">
        <v>165</v>
      </c>
      <c r="E526" s="256" t="s">
        <v>1</v>
      </c>
      <c r="F526" s="257" t="s">
        <v>524</v>
      </c>
      <c r="G526" s="255"/>
      <c r="H526" s="258">
        <v>0.92000000000000004</v>
      </c>
      <c r="I526" s="259"/>
      <c r="J526" s="255"/>
      <c r="K526" s="255"/>
      <c r="L526" s="260"/>
      <c r="M526" s="261"/>
      <c r="N526" s="262"/>
      <c r="O526" s="262"/>
      <c r="P526" s="262"/>
      <c r="Q526" s="262"/>
      <c r="R526" s="262"/>
      <c r="S526" s="262"/>
      <c r="T526" s="263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4" t="s">
        <v>165</v>
      </c>
      <c r="AU526" s="264" t="s">
        <v>83</v>
      </c>
      <c r="AV526" s="15" t="s">
        <v>85</v>
      </c>
      <c r="AW526" s="15" t="s">
        <v>31</v>
      </c>
      <c r="AX526" s="15" t="s">
        <v>75</v>
      </c>
      <c r="AY526" s="264" t="s">
        <v>161</v>
      </c>
    </row>
    <row r="527" s="15" customFormat="1">
      <c r="A527" s="15"/>
      <c r="B527" s="254"/>
      <c r="C527" s="255"/>
      <c r="D527" s="234" t="s">
        <v>165</v>
      </c>
      <c r="E527" s="256" t="s">
        <v>1</v>
      </c>
      <c r="F527" s="257" t="s">
        <v>525</v>
      </c>
      <c r="G527" s="255"/>
      <c r="H527" s="258">
        <v>0.84799999999999998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4" t="s">
        <v>165</v>
      </c>
      <c r="AU527" s="264" t="s">
        <v>83</v>
      </c>
      <c r="AV527" s="15" t="s">
        <v>85</v>
      </c>
      <c r="AW527" s="15" t="s">
        <v>31</v>
      </c>
      <c r="AX527" s="15" t="s">
        <v>75</v>
      </c>
      <c r="AY527" s="264" t="s">
        <v>161</v>
      </c>
    </row>
    <row r="528" s="15" customFormat="1">
      <c r="A528" s="15"/>
      <c r="B528" s="254"/>
      <c r="C528" s="255"/>
      <c r="D528" s="234" t="s">
        <v>165</v>
      </c>
      <c r="E528" s="256" t="s">
        <v>1</v>
      </c>
      <c r="F528" s="257" t="s">
        <v>526</v>
      </c>
      <c r="G528" s="255"/>
      <c r="H528" s="258">
        <v>1.494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4" t="s">
        <v>165</v>
      </c>
      <c r="AU528" s="264" t="s">
        <v>83</v>
      </c>
      <c r="AV528" s="15" t="s">
        <v>85</v>
      </c>
      <c r="AW528" s="15" t="s">
        <v>31</v>
      </c>
      <c r="AX528" s="15" t="s">
        <v>75</v>
      </c>
      <c r="AY528" s="264" t="s">
        <v>161</v>
      </c>
    </row>
    <row r="529" s="15" customFormat="1">
      <c r="A529" s="15"/>
      <c r="B529" s="254"/>
      <c r="C529" s="255"/>
      <c r="D529" s="234" t="s">
        <v>165</v>
      </c>
      <c r="E529" s="256" t="s">
        <v>1</v>
      </c>
      <c r="F529" s="257" t="s">
        <v>527</v>
      </c>
      <c r="G529" s="255"/>
      <c r="H529" s="258">
        <v>1.8600000000000001</v>
      </c>
      <c r="I529" s="259"/>
      <c r="J529" s="255"/>
      <c r="K529" s="255"/>
      <c r="L529" s="260"/>
      <c r="M529" s="261"/>
      <c r="N529" s="262"/>
      <c r="O529" s="262"/>
      <c r="P529" s="262"/>
      <c r="Q529" s="262"/>
      <c r="R529" s="262"/>
      <c r="S529" s="262"/>
      <c r="T529" s="263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4" t="s">
        <v>165</v>
      </c>
      <c r="AU529" s="264" t="s">
        <v>83</v>
      </c>
      <c r="AV529" s="15" t="s">
        <v>85</v>
      </c>
      <c r="AW529" s="15" t="s">
        <v>31</v>
      </c>
      <c r="AX529" s="15" t="s">
        <v>75</v>
      </c>
      <c r="AY529" s="264" t="s">
        <v>161</v>
      </c>
    </row>
    <row r="530" s="15" customFormat="1">
      <c r="A530" s="15"/>
      <c r="B530" s="254"/>
      <c r="C530" s="255"/>
      <c r="D530" s="234" t="s">
        <v>165</v>
      </c>
      <c r="E530" s="256" t="s">
        <v>1</v>
      </c>
      <c r="F530" s="257" t="s">
        <v>528</v>
      </c>
      <c r="G530" s="255"/>
      <c r="H530" s="258">
        <v>1.26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4" t="s">
        <v>165</v>
      </c>
      <c r="AU530" s="264" t="s">
        <v>83</v>
      </c>
      <c r="AV530" s="15" t="s">
        <v>85</v>
      </c>
      <c r="AW530" s="15" t="s">
        <v>31</v>
      </c>
      <c r="AX530" s="15" t="s">
        <v>75</v>
      </c>
      <c r="AY530" s="264" t="s">
        <v>161</v>
      </c>
    </row>
    <row r="531" s="15" customFormat="1">
      <c r="A531" s="15"/>
      <c r="B531" s="254"/>
      <c r="C531" s="255"/>
      <c r="D531" s="234" t="s">
        <v>165</v>
      </c>
      <c r="E531" s="256" t="s">
        <v>1</v>
      </c>
      <c r="F531" s="257" t="s">
        <v>529</v>
      </c>
      <c r="G531" s="255"/>
      <c r="H531" s="258">
        <v>1.6000000000000001</v>
      </c>
      <c r="I531" s="259"/>
      <c r="J531" s="255"/>
      <c r="K531" s="255"/>
      <c r="L531" s="260"/>
      <c r="M531" s="261"/>
      <c r="N531" s="262"/>
      <c r="O531" s="262"/>
      <c r="P531" s="262"/>
      <c r="Q531" s="262"/>
      <c r="R531" s="262"/>
      <c r="S531" s="262"/>
      <c r="T531" s="263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4" t="s">
        <v>165</v>
      </c>
      <c r="AU531" s="264" t="s">
        <v>83</v>
      </c>
      <c r="AV531" s="15" t="s">
        <v>85</v>
      </c>
      <c r="AW531" s="15" t="s">
        <v>31</v>
      </c>
      <c r="AX531" s="15" t="s">
        <v>75</v>
      </c>
      <c r="AY531" s="264" t="s">
        <v>161</v>
      </c>
    </row>
    <row r="532" s="15" customFormat="1">
      <c r="A532" s="15"/>
      <c r="B532" s="254"/>
      <c r="C532" s="255"/>
      <c r="D532" s="234" t="s">
        <v>165</v>
      </c>
      <c r="E532" s="256" t="s">
        <v>1</v>
      </c>
      <c r="F532" s="257" t="s">
        <v>530</v>
      </c>
      <c r="G532" s="255"/>
      <c r="H532" s="258">
        <v>0.92800000000000005</v>
      </c>
      <c r="I532" s="259"/>
      <c r="J532" s="255"/>
      <c r="K532" s="255"/>
      <c r="L532" s="260"/>
      <c r="M532" s="261"/>
      <c r="N532" s="262"/>
      <c r="O532" s="262"/>
      <c r="P532" s="262"/>
      <c r="Q532" s="262"/>
      <c r="R532" s="262"/>
      <c r="S532" s="262"/>
      <c r="T532" s="263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4" t="s">
        <v>165</v>
      </c>
      <c r="AU532" s="264" t="s">
        <v>83</v>
      </c>
      <c r="AV532" s="15" t="s">
        <v>85</v>
      </c>
      <c r="AW532" s="15" t="s">
        <v>31</v>
      </c>
      <c r="AX532" s="15" t="s">
        <v>75</v>
      </c>
      <c r="AY532" s="264" t="s">
        <v>161</v>
      </c>
    </row>
    <row r="533" s="15" customFormat="1">
      <c r="A533" s="15"/>
      <c r="B533" s="254"/>
      <c r="C533" s="255"/>
      <c r="D533" s="234" t="s">
        <v>165</v>
      </c>
      <c r="E533" s="256" t="s">
        <v>1</v>
      </c>
      <c r="F533" s="257" t="s">
        <v>531</v>
      </c>
      <c r="G533" s="255"/>
      <c r="H533" s="258">
        <v>0.26000000000000001</v>
      </c>
      <c r="I533" s="259"/>
      <c r="J533" s="255"/>
      <c r="K533" s="255"/>
      <c r="L533" s="260"/>
      <c r="M533" s="261"/>
      <c r="N533" s="262"/>
      <c r="O533" s="262"/>
      <c r="P533" s="262"/>
      <c r="Q533" s="262"/>
      <c r="R533" s="262"/>
      <c r="S533" s="262"/>
      <c r="T533" s="263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4" t="s">
        <v>165</v>
      </c>
      <c r="AU533" s="264" t="s">
        <v>83</v>
      </c>
      <c r="AV533" s="15" t="s">
        <v>85</v>
      </c>
      <c r="AW533" s="15" t="s">
        <v>31</v>
      </c>
      <c r="AX533" s="15" t="s">
        <v>75</v>
      </c>
      <c r="AY533" s="264" t="s">
        <v>161</v>
      </c>
    </row>
    <row r="534" s="16" customFormat="1">
      <c r="A534" s="16"/>
      <c r="B534" s="265"/>
      <c r="C534" s="266"/>
      <c r="D534" s="234" t="s">
        <v>165</v>
      </c>
      <c r="E534" s="267" t="s">
        <v>1</v>
      </c>
      <c r="F534" s="268" t="s">
        <v>215</v>
      </c>
      <c r="G534" s="266"/>
      <c r="H534" s="269">
        <v>9.1699999999999999</v>
      </c>
      <c r="I534" s="270"/>
      <c r="J534" s="266"/>
      <c r="K534" s="266"/>
      <c r="L534" s="271"/>
      <c r="M534" s="272"/>
      <c r="N534" s="273"/>
      <c r="O534" s="273"/>
      <c r="P534" s="273"/>
      <c r="Q534" s="273"/>
      <c r="R534" s="273"/>
      <c r="S534" s="273"/>
      <c r="T534" s="274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T534" s="275" t="s">
        <v>165</v>
      </c>
      <c r="AU534" s="275" t="s">
        <v>83</v>
      </c>
      <c r="AV534" s="16" t="s">
        <v>216</v>
      </c>
      <c r="AW534" s="16" t="s">
        <v>31</v>
      </c>
      <c r="AX534" s="16" t="s">
        <v>75</v>
      </c>
      <c r="AY534" s="275" t="s">
        <v>161</v>
      </c>
    </row>
    <row r="535" s="13" customFormat="1">
      <c r="A535" s="13"/>
      <c r="B535" s="232"/>
      <c r="C535" s="233"/>
      <c r="D535" s="234" t="s">
        <v>165</v>
      </c>
      <c r="E535" s="235" t="s">
        <v>1</v>
      </c>
      <c r="F535" s="236" t="s">
        <v>385</v>
      </c>
      <c r="G535" s="233"/>
      <c r="H535" s="235" t="s">
        <v>1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165</v>
      </c>
      <c r="AU535" s="242" t="s">
        <v>83</v>
      </c>
      <c r="AV535" s="13" t="s">
        <v>83</v>
      </c>
      <c r="AW535" s="13" t="s">
        <v>31</v>
      </c>
      <c r="AX535" s="13" t="s">
        <v>75</v>
      </c>
      <c r="AY535" s="242" t="s">
        <v>161</v>
      </c>
    </row>
    <row r="536" s="15" customFormat="1">
      <c r="A536" s="15"/>
      <c r="B536" s="254"/>
      <c r="C536" s="255"/>
      <c r="D536" s="234" t="s">
        <v>165</v>
      </c>
      <c r="E536" s="256" t="s">
        <v>1</v>
      </c>
      <c r="F536" s="257" t="s">
        <v>532</v>
      </c>
      <c r="G536" s="255"/>
      <c r="H536" s="258">
        <v>0.90000000000000002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4" t="s">
        <v>165</v>
      </c>
      <c r="AU536" s="264" t="s">
        <v>83</v>
      </c>
      <c r="AV536" s="15" t="s">
        <v>85</v>
      </c>
      <c r="AW536" s="15" t="s">
        <v>31</v>
      </c>
      <c r="AX536" s="15" t="s">
        <v>75</v>
      </c>
      <c r="AY536" s="264" t="s">
        <v>161</v>
      </c>
    </row>
    <row r="537" s="15" customFormat="1">
      <c r="A537" s="15"/>
      <c r="B537" s="254"/>
      <c r="C537" s="255"/>
      <c r="D537" s="234" t="s">
        <v>165</v>
      </c>
      <c r="E537" s="256" t="s">
        <v>1</v>
      </c>
      <c r="F537" s="257" t="s">
        <v>533</v>
      </c>
      <c r="G537" s="255"/>
      <c r="H537" s="258">
        <v>0.67200000000000004</v>
      </c>
      <c r="I537" s="259"/>
      <c r="J537" s="255"/>
      <c r="K537" s="255"/>
      <c r="L537" s="260"/>
      <c r="M537" s="261"/>
      <c r="N537" s="262"/>
      <c r="O537" s="262"/>
      <c r="P537" s="262"/>
      <c r="Q537" s="262"/>
      <c r="R537" s="262"/>
      <c r="S537" s="262"/>
      <c r="T537" s="263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4" t="s">
        <v>165</v>
      </c>
      <c r="AU537" s="264" t="s">
        <v>83</v>
      </c>
      <c r="AV537" s="15" t="s">
        <v>85</v>
      </c>
      <c r="AW537" s="15" t="s">
        <v>31</v>
      </c>
      <c r="AX537" s="15" t="s">
        <v>75</v>
      </c>
      <c r="AY537" s="264" t="s">
        <v>161</v>
      </c>
    </row>
    <row r="538" s="15" customFormat="1">
      <c r="A538" s="15"/>
      <c r="B538" s="254"/>
      <c r="C538" s="255"/>
      <c r="D538" s="234" t="s">
        <v>165</v>
      </c>
      <c r="E538" s="256" t="s">
        <v>1</v>
      </c>
      <c r="F538" s="257" t="s">
        <v>534</v>
      </c>
      <c r="G538" s="255"/>
      <c r="H538" s="258">
        <v>0.504</v>
      </c>
      <c r="I538" s="259"/>
      <c r="J538" s="255"/>
      <c r="K538" s="255"/>
      <c r="L538" s="260"/>
      <c r="M538" s="261"/>
      <c r="N538" s="262"/>
      <c r="O538" s="262"/>
      <c r="P538" s="262"/>
      <c r="Q538" s="262"/>
      <c r="R538" s="262"/>
      <c r="S538" s="262"/>
      <c r="T538" s="263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4" t="s">
        <v>165</v>
      </c>
      <c r="AU538" s="264" t="s">
        <v>83</v>
      </c>
      <c r="AV538" s="15" t="s">
        <v>85</v>
      </c>
      <c r="AW538" s="15" t="s">
        <v>31</v>
      </c>
      <c r="AX538" s="15" t="s">
        <v>75</v>
      </c>
      <c r="AY538" s="264" t="s">
        <v>161</v>
      </c>
    </row>
    <row r="539" s="15" customFormat="1">
      <c r="A539" s="15"/>
      <c r="B539" s="254"/>
      <c r="C539" s="255"/>
      <c r="D539" s="234" t="s">
        <v>165</v>
      </c>
      <c r="E539" s="256" t="s">
        <v>1</v>
      </c>
      <c r="F539" s="257" t="s">
        <v>535</v>
      </c>
      <c r="G539" s="255"/>
      <c r="H539" s="258">
        <v>1.96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4" t="s">
        <v>165</v>
      </c>
      <c r="AU539" s="264" t="s">
        <v>83</v>
      </c>
      <c r="AV539" s="15" t="s">
        <v>85</v>
      </c>
      <c r="AW539" s="15" t="s">
        <v>31</v>
      </c>
      <c r="AX539" s="15" t="s">
        <v>75</v>
      </c>
      <c r="AY539" s="264" t="s">
        <v>161</v>
      </c>
    </row>
    <row r="540" s="15" customFormat="1">
      <c r="A540" s="15"/>
      <c r="B540" s="254"/>
      <c r="C540" s="255"/>
      <c r="D540" s="234" t="s">
        <v>165</v>
      </c>
      <c r="E540" s="256" t="s">
        <v>1</v>
      </c>
      <c r="F540" s="257" t="s">
        <v>536</v>
      </c>
      <c r="G540" s="255"/>
      <c r="H540" s="258">
        <v>1.0880000000000001</v>
      </c>
      <c r="I540" s="259"/>
      <c r="J540" s="255"/>
      <c r="K540" s="255"/>
      <c r="L540" s="260"/>
      <c r="M540" s="261"/>
      <c r="N540" s="262"/>
      <c r="O540" s="262"/>
      <c r="P540" s="262"/>
      <c r="Q540" s="262"/>
      <c r="R540" s="262"/>
      <c r="S540" s="262"/>
      <c r="T540" s="263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4" t="s">
        <v>165</v>
      </c>
      <c r="AU540" s="264" t="s">
        <v>83</v>
      </c>
      <c r="AV540" s="15" t="s">
        <v>85</v>
      </c>
      <c r="AW540" s="15" t="s">
        <v>31</v>
      </c>
      <c r="AX540" s="15" t="s">
        <v>75</v>
      </c>
      <c r="AY540" s="264" t="s">
        <v>161</v>
      </c>
    </row>
    <row r="541" s="15" customFormat="1">
      <c r="A541" s="15"/>
      <c r="B541" s="254"/>
      <c r="C541" s="255"/>
      <c r="D541" s="234" t="s">
        <v>165</v>
      </c>
      <c r="E541" s="256" t="s">
        <v>1</v>
      </c>
      <c r="F541" s="257" t="s">
        <v>537</v>
      </c>
      <c r="G541" s="255"/>
      <c r="H541" s="258">
        <v>0.80000000000000004</v>
      </c>
      <c r="I541" s="259"/>
      <c r="J541" s="255"/>
      <c r="K541" s="255"/>
      <c r="L541" s="260"/>
      <c r="M541" s="261"/>
      <c r="N541" s="262"/>
      <c r="O541" s="262"/>
      <c r="P541" s="262"/>
      <c r="Q541" s="262"/>
      <c r="R541" s="262"/>
      <c r="S541" s="262"/>
      <c r="T541" s="263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4" t="s">
        <v>165</v>
      </c>
      <c r="AU541" s="264" t="s">
        <v>83</v>
      </c>
      <c r="AV541" s="15" t="s">
        <v>85</v>
      </c>
      <c r="AW541" s="15" t="s">
        <v>31</v>
      </c>
      <c r="AX541" s="15" t="s">
        <v>75</v>
      </c>
      <c r="AY541" s="264" t="s">
        <v>161</v>
      </c>
    </row>
    <row r="542" s="16" customFormat="1">
      <c r="A542" s="16"/>
      <c r="B542" s="265"/>
      <c r="C542" s="266"/>
      <c r="D542" s="234" t="s">
        <v>165</v>
      </c>
      <c r="E542" s="267" t="s">
        <v>1</v>
      </c>
      <c r="F542" s="268" t="s">
        <v>215</v>
      </c>
      <c r="G542" s="266"/>
      <c r="H542" s="269">
        <v>5.9240000000000004</v>
      </c>
      <c r="I542" s="270"/>
      <c r="J542" s="266"/>
      <c r="K542" s="266"/>
      <c r="L542" s="271"/>
      <c r="M542" s="272"/>
      <c r="N542" s="273"/>
      <c r="O542" s="273"/>
      <c r="P542" s="273"/>
      <c r="Q542" s="273"/>
      <c r="R542" s="273"/>
      <c r="S542" s="273"/>
      <c r="T542" s="274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275" t="s">
        <v>165</v>
      </c>
      <c r="AU542" s="275" t="s">
        <v>83</v>
      </c>
      <c r="AV542" s="16" t="s">
        <v>216</v>
      </c>
      <c r="AW542" s="16" t="s">
        <v>31</v>
      </c>
      <c r="AX542" s="16" t="s">
        <v>75</v>
      </c>
      <c r="AY542" s="275" t="s">
        <v>161</v>
      </c>
    </row>
    <row r="543" s="14" customFormat="1">
      <c r="A543" s="14"/>
      <c r="B543" s="243"/>
      <c r="C543" s="244"/>
      <c r="D543" s="234" t="s">
        <v>165</v>
      </c>
      <c r="E543" s="245" t="s">
        <v>1</v>
      </c>
      <c r="F543" s="246" t="s">
        <v>206</v>
      </c>
      <c r="G543" s="244"/>
      <c r="H543" s="247">
        <v>15.093999999999999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165</v>
      </c>
      <c r="AU543" s="253" t="s">
        <v>83</v>
      </c>
      <c r="AV543" s="14" t="s">
        <v>164</v>
      </c>
      <c r="AW543" s="14" t="s">
        <v>31</v>
      </c>
      <c r="AX543" s="14" t="s">
        <v>83</v>
      </c>
      <c r="AY543" s="253" t="s">
        <v>161</v>
      </c>
    </row>
    <row r="544" s="12" customFormat="1" ht="25.92" customHeight="1">
      <c r="A544" s="12"/>
      <c r="B544" s="204"/>
      <c r="C544" s="205"/>
      <c r="D544" s="206" t="s">
        <v>74</v>
      </c>
      <c r="E544" s="207" t="s">
        <v>412</v>
      </c>
      <c r="F544" s="207" t="s">
        <v>538</v>
      </c>
      <c r="G544" s="205"/>
      <c r="H544" s="205"/>
      <c r="I544" s="208"/>
      <c r="J544" s="209">
        <f>BK544</f>
        <v>0</v>
      </c>
      <c r="K544" s="205"/>
      <c r="L544" s="210"/>
      <c r="M544" s="211"/>
      <c r="N544" s="212"/>
      <c r="O544" s="212"/>
      <c r="P544" s="213">
        <f>SUM(P545:P550)</f>
        <v>0</v>
      </c>
      <c r="Q544" s="212"/>
      <c r="R544" s="213">
        <f>SUM(R545:R550)</f>
        <v>0</v>
      </c>
      <c r="S544" s="212"/>
      <c r="T544" s="214">
        <f>SUM(T545:T550)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15" t="s">
        <v>83</v>
      </c>
      <c r="AT544" s="216" t="s">
        <v>74</v>
      </c>
      <c r="AU544" s="216" t="s">
        <v>75</v>
      </c>
      <c r="AY544" s="215" t="s">
        <v>161</v>
      </c>
      <c r="BK544" s="217">
        <f>SUM(BK545:BK550)</f>
        <v>0</v>
      </c>
    </row>
    <row r="545" s="2" customFormat="1" ht="24.15" customHeight="1">
      <c r="A545" s="39"/>
      <c r="B545" s="40"/>
      <c r="C545" s="218" t="s">
        <v>352</v>
      </c>
      <c r="D545" s="218" t="s">
        <v>162</v>
      </c>
      <c r="E545" s="219" t="s">
        <v>539</v>
      </c>
      <c r="F545" s="220" t="s">
        <v>540</v>
      </c>
      <c r="G545" s="221" t="s">
        <v>253</v>
      </c>
      <c r="H545" s="222">
        <v>16.815000000000001</v>
      </c>
      <c r="I545" s="223"/>
      <c r="J545" s="224">
        <f>ROUND(I545*H545,2)</f>
        <v>0</v>
      </c>
      <c r="K545" s="225"/>
      <c r="L545" s="45"/>
      <c r="M545" s="226" t="s">
        <v>1</v>
      </c>
      <c r="N545" s="227" t="s">
        <v>40</v>
      </c>
      <c r="O545" s="92"/>
      <c r="P545" s="228">
        <f>O545*H545</f>
        <v>0</v>
      </c>
      <c r="Q545" s="228">
        <v>0</v>
      </c>
      <c r="R545" s="228">
        <f>Q545*H545</f>
        <v>0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164</v>
      </c>
      <c r="AT545" s="230" t="s">
        <v>162</v>
      </c>
      <c r="AU545" s="230" t="s">
        <v>83</v>
      </c>
      <c r="AY545" s="18" t="s">
        <v>161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83</v>
      </c>
      <c r="BK545" s="231">
        <f>ROUND(I545*H545,2)</f>
        <v>0</v>
      </c>
      <c r="BL545" s="18" t="s">
        <v>164</v>
      </c>
      <c r="BM545" s="230" t="s">
        <v>541</v>
      </c>
    </row>
    <row r="546" s="13" customFormat="1">
      <c r="A546" s="13"/>
      <c r="B546" s="232"/>
      <c r="C546" s="233"/>
      <c r="D546" s="234" t="s">
        <v>165</v>
      </c>
      <c r="E546" s="235" t="s">
        <v>1</v>
      </c>
      <c r="F546" s="236" t="s">
        <v>542</v>
      </c>
      <c r="G546" s="233"/>
      <c r="H546" s="235" t="s">
        <v>1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165</v>
      </c>
      <c r="AU546" s="242" t="s">
        <v>83</v>
      </c>
      <c r="AV546" s="13" t="s">
        <v>83</v>
      </c>
      <c r="AW546" s="13" t="s">
        <v>31</v>
      </c>
      <c r="AX546" s="13" t="s">
        <v>75</v>
      </c>
      <c r="AY546" s="242" t="s">
        <v>161</v>
      </c>
    </row>
    <row r="547" s="15" customFormat="1">
      <c r="A547" s="15"/>
      <c r="B547" s="254"/>
      <c r="C547" s="255"/>
      <c r="D547" s="234" t="s">
        <v>165</v>
      </c>
      <c r="E547" s="256" t="s">
        <v>1</v>
      </c>
      <c r="F547" s="257" t="s">
        <v>543</v>
      </c>
      <c r="G547" s="255"/>
      <c r="H547" s="258">
        <v>7.8150000000000004</v>
      </c>
      <c r="I547" s="259"/>
      <c r="J547" s="255"/>
      <c r="K547" s="255"/>
      <c r="L547" s="260"/>
      <c r="M547" s="261"/>
      <c r="N547" s="262"/>
      <c r="O547" s="262"/>
      <c r="P547" s="262"/>
      <c r="Q547" s="262"/>
      <c r="R547" s="262"/>
      <c r="S547" s="262"/>
      <c r="T547" s="26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4" t="s">
        <v>165</v>
      </c>
      <c r="AU547" s="264" t="s">
        <v>83</v>
      </c>
      <c r="AV547" s="15" t="s">
        <v>85</v>
      </c>
      <c r="AW547" s="15" t="s">
        <v>31</v>
      </c>
      <c r="AX547" s="15" t="s">
        <v>75</v>
      </c>
      <c r="AY547" s="264" t="s">
        <v>161</v>
      </c>
    </row>
    <row r="548" s="13" customFormat="1">
      <c r="A548" s="13"/>
      <c r="B548" s="232"/>
      <c r="C548" s="233"/>
      <c r="D548" s="234" t="s">
        <v>165</v>
      </c>
      <c r="E548" s="235" t="s">
        <v>1</v>
      </c>
      <c r="F548" s="236" t="s">
        <v>544</v>
      </c>
      <c r="G548" s="233"/>
      <c r="H548" s="235" t="s">
        <v>1</v>
      </c>
      <c r="I548" s="237"/>
      <c r="J548" s="233"/>
      <c r="K548" s="233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165</v>
      </c>
      <c r="AU548" s="242" t="s">
        <v>83</v>
      </c>
      <c r="AV548" s="13" t="s">
        <v>83</v>
      </c>
      <c r="AW548" s="13" t="s">
        <v>31</v>
      </c>
      <c r="AX548" s="13" t="s">
        <v>75</v>
      </c>
      <c r="AY548" s="242" t="s">
        <v>161</v>
      </c>
    </row>
    <row r="549" s="15" customFormat="1">
      <c r="A549" s="15"/>
      <c r="B549" s="254"/>
      <c r="C549" s="255"/>
      <c r="D549" s="234" t="s">
        <v>165</v>
      </c>
      <c r="E549" s="256" t="s">
        <v>1</v>
      </c>
      <c r="F549" s="257" t="s">
        <v>545</v>
      </c>
      <c r="G549" s="255"/>
      <c r="H549" s="258">
        <v>9</v>
      </c>
      <c r="I549" s="259"/>
      <c r="J549" s="255"/>
      <c r="K549" s="255"/>
      <c r="L549" s="260"/>
      <c r="M549" s="261"/>
      <c r="N549" s="262"/>
      <c r="O549" s="262"/>
      <c r="P549" s="262"/>
      <c r="Q549" s="262"/>
      <c r="R549" s="262"/>
      <c r="S549" s="262"/>
      <c r="T549" s="263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4" t="s">
        <v>165</v>
      </c>
      <c r="AU549" s="264" t="s">
        <v>83</v>
      </c>
      <c r="AV549" s="15" t="s">
        <v>85</v>
      </c>
      <c r="AW549" s="15" t="s">
        <v>31</v>
      </c>
      <c r="AX549" s="15" t="s">
        <v>75</v>
      </c>
      <c r="AY549" s="264" t="s">
        <v>161</v>
      </c>
    </row>
    <row r="550" s="14" customFormat="1">
      <c r="A550" s="14"/>
      <c r="B550" s="243"/>
      <c r="C550" s="244"/>
      <c r="D550" s="234" t="s">
        <v>165</v>
      </c>
      <c r="E550" s="245" t="s">
        <v>1</v>
      </c>
      <c r="F550" s="246" t="s">
        <v>206</v>
      </c>
      <c r="G550" s="244"/>
      <c r="H550" s="247">
        <v>16.815000000000001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165</v>
      </c>
      <c r="AU550" s="253" t="s">
        <v>83</v>
      </c>
      <c r="AV550" s="14" t="s">
        <v>164</v>
      </c>
      <c r="AW550" s="14" t="s">
        <v>31</v>
      </c>
      <c r="AX550" s="14" t="s">
        <v>83</v>
      </c>
      <c r="AY550" s="253" t="s">
        <v>161</v>
      </c>
    </row>
    <row r="551" s="12" customFormat="1" ht="25.92" customHeight="1">
      <c r="A551" s="12"/>
      <c r="B551" s="204"/>
      <c r="C551" s="205"/>
      <c r="D551" s="206" t="s">
        <v>74</v>
      </c>
      <c r="E551" s="207" t="s">
        <v>546</v>
      </c>
      <c r="F551" s="207" t="s">
        <v>547</v>
      </c>
      <c r="G551" s="205"/>
      <c r="H551" s="205"/>
      <c r="I551" s="208"/>
      <c r="J551" s="209">
        <f>BK551</f>
        <v>0</v>
      </c>
      <c r="K551" s="205"/>
      <c r="L551" s="210"/>
      <c r="M551" s="211"/>
      <c r="N551" s="212"/>
      <c r="O551" s="212"/>
      <c r="P551" s="213">
        <f>SUM(P552:P650)</f>
        <v>0</v>
      </c>
      <c r="Q551" s="212"/>
      <c r="R551" s="213">
        <f>SUM(R552:R650)</f>
        <v>0</v>
      </c>
      <c r="S551" s="212"/>
      <c r="T551" s="214">
        <f>SUM(T552:T650)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15" t="s">
        <v>83</v>
      </c>
      <c r="AT551" s="216" t="s">
        <v>74</v>
      </c>
      <c r="AU551" s="216" t="s">
        <v>75</v>
      </c>
      <c r="AY551" s="215" t="s">
        <v>161</v>
      </c>
      <c r="BK551" s="217">
        <f>SUM(BK552:BK650)</f>
        <v>0</v>
      </c>
    </row>
    <row r="552" s="2" customFormat="1" ht="21.75" customHeight="1">
      <c r="A552" s="39"/>
      <c r="B552" s="40"/>
      <c r="C552" s="218" t="s">
        <v>548</v>
      </c>
      <c r="D552" s="218" t="s">
        <v>162</v>
      </c>
      <c r="E552" s="219" t="s">
        <v>549</v>
      </c>
      <c r="F552" s="220" t="s">
        <v>550</v>
      </c>
      <c r="G552" s="221" t="s">
        <v>253</v>
      </c>
      <c r="H552" s="222">
        <v>17.23</v>
      </c>
      <c r="I552" s="223"/>
      <c r="J552" s="224">
        <f>ROUND(I552*H552,2)</f>
        <v>0</v>
      </c>
      <c r="K552" s="225"/>
      <c r="L552" s="45"/>
      <c r="M552" s="226" t="s">
        <v>1</v>
      </c>
      <c r="N552" s="227" t="s">
        <v>40</v>
      </c>
      <c r="O552" s="92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164</v>
      </c>
      <c r="AT552" s="230" t="s">
        <v>162</v>
      </c>
      <c r="AU552" s="230" t="s">
        <v>83</v>
      </c>
      <c r="AY552" s="18" t="s">
        <v>161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83</v>
      </c>
      <c r="BK552" s="231">
        <f>ROUND(I552*H552,2)</f>
        <v>0</v>
      </c>
      <c r="BL552" s="18" t="s">
        <v>164</v>
      </c>
      <c r="BM552" s="230" t="s">
        <v>551</v>
      </c>
    </row>
    <row r="553" s="13" customFormat="1">
      <c r="A553" s="13"/>
      <c r="B553" s="232"/>
      <c r="C553" s="233"/>
      <c r="D553" s="234" t="s">
        <v>165</v>
      </c>
      <c r="E553" s="235" t="s">
        <v>1</v>
      </c>
      <c r="F553" s="236" t="s">
        <v>552</v>
      </c>
      <c r="G553" s="233"/>
      <c r="H553" s="235" t="s">
        <v>1</v>
      </c>
      <c r="I553" s="237"/>
      <c r="J553" s="233"/>
      <c r="K553" s="233"/>
      <c r="L553" s="238"/>
      <c r="M553" s="239"/>
      <c r="N553" s="240"/>
      <c r="O553" s="240"/>
      <c r="P553" s="240"/>
      <c r="Q553" s="240"/>
      <c r="R553" s="240"/>
      <c r="S553" s="240"/>
      <c r="T553" s="24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2" t="s">
        <v>165</v>
      </c>
      <c r="AU553" s="242" t="s">
        <v>83</v>
      </c>
      <c r="AV553" s="13" t="s">
        <v>83</v>
      </c>
      <c r="AW553" s="13" t="s">
        <v>31</v>
      </c>
      <c r="AX553" s="13" t="s">
        <v>75</v>
      </c>
      <c r="AY553" s="242" t="s">
        <v>161</v>
      </c>
    </row>
    <row r="554" s="13" customFormat="1">
      <c r="A554" s="13"/>
      <c r="B554" s="232"/>
      <c r="C554" s="233"/>
      <c r="D554" s="234" t="s">
        <v>165</v>
      </c>
      <c r="E554" s="235" t="s">
        <v>1</v>
      </c>
      <c r="F554" s="236" t="s">
        <v>553</v>
      </c>
      <c r="G554" s="233"/>
      <c r="H554" s="235" t="s">
        <v>1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2" t="s">
        <v>165</v>
      </c>
      <c r="AU554" s="242" t="s">
        <v>83</v>
      </c>
      <c r="AV554" s="13" t="s">
        <v>83</v>
      </c>
      <c r="AW554" s="13" t="s">
        <v>31</v>
      </c>
      <c r="AX554" s="13" t="s">
        <v>75</v>
      </c>
      <c r="AY554" s="242" t="s">
        <v>161</v>
      </c>
    </row>
    <row r="555" s="13" customFormat="1">
      <c r="A555" s="13"/>
      <c r="B555" s="232"/>
      <c r="C555" s="233"/>
      <c r="D555" s="234" t="s">
        <v>165</v>
      </c>
      <c r="E555" s="235" t="s">
        <v>1</v>
      </c>
      <c r="F555" s="236" t="s">
        <v>554</v>
      </c>
      <c r="G555" s="233"/>
      <c r="H555" s="235" t="s">
        <v>1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165</v>
      </c>
      <c r="AU555" s="242" t="s">
        <v>83</v>
      </c>
      <c r="AV555" s="13" t="s">
        <v>83</v>
      </c>
      <c r="AW555" s="13" t="s">
        <v>31</v>
      </c>
      <c r="AX555" s="13" t="s">
        <v>75</v>
      </c>
      <c r="AY555" s="242" t="s">
        <v>161</v>
      </c>
    </row>
    <row r="556" s="13" customFormat="1">
      <c r="A556" s="13"/>
      <c r="B556" s="232"/>
      <c r="C556" s="233"/>
      <c r="D556" s="234" t="s">
        <v>165</v>
      </c>
      <c r="E556" s="235" t="s">
        <v>1</v>
      </c>
      <c r="F556" s="236" t="s">
        <v>555</v>
      </c>
      <c r="G556" s="233"/>
      <c r="H556" s="235" t="s">
        <v>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165</v>
      </c>
      <c r="AU556" s="242" t="s">
        <v>83</v>
      </c>
      <c r="AV556" s="13" t="s">
        <v>83</v>
      </c>
      <c r="AW556" s="13" t="s">
        <v>31</v>
      </c>
      <c r="AX556" s="13" t="s">
        <v>75</v>
      </c>
      <c r="AY556" s="242" t="s">
        <v>161</v>
      </c>
    </row>
    <row r="557" s="15" customFormat="1">
      <c r="A557" s="15"/>
      <c r="B557" s="254"/>
      <c r="C557" s="255"/>
      <c r="D557" s="234" t="s">
        <v>165</v>
      </c>
      <c r="E557" s="256" t="s">
        <v>1</v>
      </c>
      <c r="F557" s="257" t="s">
        <v>556</v>
      </c>
      <c r="G557" s="255"/>
      <c r="H557" s="258">
        <v>4.4800000000000004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4" t="s">
        <v>165</v>
      </c>
      <c r="AU557" s="264" t="s">
        <v>83</v>
      </c>
      <c r="AV557" s="15" t="s">
        <v>85</v>
      </c>
      <c r="AW557" s="15" t="s">
        <v>31</v>
      </c>
      <c r="AX557" s="15" t="s">
        <v>75</v>
      </c>
      <c r="AY557" s="264" t="s">
        <v>161</v>
      </c>
    </row>
    <row r="558" s="16" customFormat="1">
      <c r="A558" s="16"/>
      <c r="B558" s="265"/>
      <c r="C558" s="266"/>
      <c r="D558" s="234" t="s">
        <v>165</v>
      </c>
      <c r="E558" s="267" t="s">
        <v>1</v>
      </c>
      <c r="F558" s="268" t="s">
        <v>215</v>
      </c>
      <c r="G558" s="266"/>
      <c r="H558" s="269">
        <v>4.4800000000000004</v>
      </c>
      <c r="I558" s="270"/>
      <c r="J558" s="266"/>
      <c r="K558" s="266"/>
      <c r="L558" s="271"/>
      <c r="M558" s="272"/>
      <c r="N558" s="273"/>
      <c r="O558" s="273"/>
      <c r="P558" s="273"/>
      <c r="Q558" s="273"/>
      <c r="R558" s="273"/>
      <c r="S558" s="273"/>
      <c r="T558" s="274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T558" s="275" t="s">
        <v>165</v>
      </c>
      <c r="AU558" s="275" t="s">
        <v>83</v>
      </c>
      <c r="AV558" s="16" t="s">
        <v>216</v>
      </c>
      <c r="AW558" s="16" t="s">
        <v>31</v>
      </c>
      <c r="AX558" s="16" t="s">
        <v>75</v>
      </c>
      <c r="AY558" s="275" t="s">
        <v>161</v>
      </c>
    </row>
    <row r="559" s="13" customFormat="1">
      <c r="A559" s="13"/>
      <c r="B559" s="232"/>
      <c r="C559" s="233"/>
      <c r="D559" s="234" t="s">
        <v>165</v>
      </c>
      <c r="E559" s="235" t="s">
        <v>1</v>
      </c>
      <c r="F559" s="236" t="s">
        <v>557</v>
      </c>
      <c r="G559" s="233"/>
      <c r="H559" s="235" t="s">
        <v>1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165</v>
      </c>
      <c r="AU559" s="242" t="s">
        <v>83</v>
      </c>
      <c r="AV559" s="13" t="s">
        <v>83</v>
      </c>
      <c r="AW559" s="13" t="s">
        <v>31</v>
      </c>
      <c r="AX559" s="13" t="s">
        <v>75</v>
      </c>
      <c r="AY559" s="242" t="s">
        <v>161</v>
      </c>
    </row>
    <row r="560" s="15" customFormat="1">
      <c r="A560" s="15"/>
      <c r="B560" s="254"/>
      <c r="C560" s="255"/>
      <c r="D560" s="234" t="s">
        <v>165</v>
      </c>
      <c r="E560" s="256" t="s">
        <v>1</v>
      </c>
      <c r="F560" s="257" t="s">
        <v>558</v>
      </c>
      <c r="G560" s="255"/>
      <c r="H560" s="258">
        <v>12.75</v>
      </c>
      <c r="I560" s="259"/>
      <c r="J560" s="255"/>
      <c r="K560" s="255"/>
      <c r="L560" s="260"/>
      <c r="M560" s="261"/>
      <c r="N560" s="262"/>
      <c r="O560" s="262"/>
      <c r="P560" s="262"/>
      <c r="Q560" s="262"/>
      <c r="R560" s="262"/>
      <c r="S560" s="262"/>
      <c r="T560" s="263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4" t="s">
        <v>165</v>
      </c>
      <c r="AU560" s="264" t="s">
        <v>83</v>
      </c>
      <c r="AV560" s="15" t="s">
        <v>85</v>
      </c>
      <c r="AW560" s="15" t="s">
        <v>31</v>
      </c>
      <c r="AX560" s="15" t="s">
        <v>75</v>
      </c>
      <c r="AY560" s="264" t="s">
        <v>161</v>
      </c>
    </row>
    <row r="561" s="16" customFormat="1">
      <c r="A561" s="16"/>
      <c r="B561" s="265"/>
      <c r="C561" s="266"/>
      <c r="D561" s="234" t="s">
        <v>165</v>
      </c>
      <c r="E561" s="267" t="s">
        <v>1</v>
      </c>
      <c r="F561" s="268" t="s">
        <v>215</v>
      </c>
      <c r="G561" s="266"/>
      <c r="H561" s="269">
        <v>12.75</v>
      </c>
      <c r="I561" s="270"/>
      <c r="J561" s="266"/>
      <c r="K561" s="266"/>
      <c r="L561" s="271"/>
      <c r="M561" s="272"/>
      <c r="N561" s="273"/>
      <c r="O561" s="273"/>
      <c r="P561" s="273"/>
      <c r="Q561" s="273"/>
      <c r="R561" s="273"/>
      <c r="S561" s="273"/>
      <c r="T561" s="274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T561" s="275" t="s">
        <v>165</v>
      </c>
      <c r="AU561" s="275" t="s">
        <v>83</v>
      </c>
      <c r="AV561" s="16" t="s">
        <v>216</v>
      </c>
      <c r="AW561" s="16" t="s">
        <v>31</v>
      </c>
      <c r="AX561" s="16" t="s">
        <v>75</v>
      </c>
      <c r="AY561" s="275" t="s">
        <v>161</v>
      </c>
    </row>
    <row r="562" s="14" customFormat="1">
      <c r="A562" s="14"/>
      <c r="B562" s="243"/>
      <c r="C562" s="244"/>
      <c r="D562" s="234" t="s">
        <v>165</v>
      </c>
      <c r="E562" s="245" t="s">
        <v>1</v>
      </c>
      <c r="F562" s="246" t="s">
        <v>206</v>
      </c>
      <c r="G562" s="244"/>
      <c r="H562" s="247">
        <v>17.23</v>
      </c>
      <c r="I562" s="248"/>
      <c r="J562" s="244"/>
      <c r="K562" s="244"/>
      <c r="L562" s="249"/>
      <c r="M562" s="250"/>
      <c r="N562" s="251"/>
      <c r="O562" s="251"/>
      <c r="P562" s="251"/>
      <c r="Q562" s="251"/>
      <c r="R562" s="251"/>
      <c r="S562" s="251"/>
      <c r="T562" s="25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3" t="s">
        <v>165</v>
      </c>
      <c r="AU562" s="253" t="s">
        <v>83</v>
      </c>
      <c r="AV562" s="14" t="s">
        <v>164</v>
      </c>
      <c r="AW562" s="14" t="s">
        <v>31</v>
      </c>
      <c r="AX562" s="14" t="s">
        <v>83</v>
      </c>
      <c r="AY562" s="253" t="s">
        <v>161</v>
      </c>
    </row>
    <row r="563" s="2" customFormat="1" ht="21.75" customHeight="1">
      <c r="A563" s="39"/>
      <c r="B563" s="40"/>
      <c r="C563" s="218" t="s">
        <v>355</v>
      </c>
      <c r="D563" s="218" t="s">
        <v>162</v>
      </c>
      <c r="E563" s="219" t="s">
        <v>559</v>
      </c>
      <c r="F563" s="220" t="s">
        <v>560</v>
      </c>
      <c r="G563" s="221" t="s">
        <v>253</v>
      </c>
      <c r="H563" s="222">
        <v>76.540000000000006</v>
      </c>
      <c r="I563" s="223"/>
      <c r="J563" s="224">
        <f>ROUND(I563*H563,2)</f>
        <v>0</v>
      </c>
      <c r="K563" s="225"/>
      <c r="L563" s="45"/>
      <c r="M563" s="226" t="s">
        <v>1</v>
      </c>
      <c r="N563" s="227" t="s">
        <v>40</v>
      </c>
      <c r="O563" s="92"/>
      <c r="P563" s="228">
        <f>O563*H563</f>
        <v>0</v>
      </c>
      <c r="Q563" s="228">
        <v>0</v>
      </c>
      <c r="R563" s="228">
        <f>Q563*H563</f>
        <v>0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164</v>
      </c>
      <c r="AT563" s="230" t="s">
        <v>162</v>
      </c>
      <c r="AU563" s="230" t="s">
        <v>83</v>
      </c>
      <c r="AY563" s="18" t="s">
        <v>161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83</v>
      </c>
      <c r="BK563" s="231">
        <f>ROUND(I563*H563,2)</f>
        <v>0</v>
      </c>
      <c r="BL563" s="18" t="s">
        <v>164</v>
      </c>
      <c r="BM563" s="230" t="s">
        <v>561</v>
      </c>
    </row>
    <row r="564" s="13" customFormat="1">
      <c r="A564" s="13"/>
      <c r="B564" s="232"/>
      <c r="C564" s="233"/>
      <c r="D564" s="234" t="s">
        <v>165</v>
      </c>
      <c r="E564" s="235" t="s">
        <v>1</v>
      </c>
      <c r="F564" s="236" t="s">
        <v>552</v>
      </c>
      <c r="G564" s="233"/>
      <c r="H564" s="235" t="s">
        <v>1</v>
      </c>
      <c r="I564" s="237"/>
      <c r="J564" s="233"/>
      <c r="K564" s="233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165</v>
      </c>
      <c r="AU564" s="242" t="s">
        <v>83</v>
      </c>
      <c r="AV564" s="13" t="s">
        <v>83</v>
      </c>
      <c r="AW564" s="13" t="s">
        <v>31</v>
      </c>
      <c r="AX564" s="13" t="s">
        <v>75</v>
      </c>
      <c r="AY564" s="242" t="s">
        <v>161</v>
      </c>
    </row>
    <row r="565" s="13" customFormat="1">
      <c r="A565" s="13"/>
      <c r="B565" s="232"/>
      <c r="C565" s="233"/>
      <c r="D565" s="234" t="s">
        <v>165</v>
      </c>
      <c r="E565" s="235" t="s">
        <v>1</v>
      </c>
      <c r="F565" s="236" t="s">
        <v>553</v>
      </c>
      <c r="G565" s="233"/>
      <c r="H565" s="235" t="s">
        <v>1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2" t="s">
        <v>165</v>
      </c>
      <c r="AU565" s="242" t="s">
        <v>83</v>
      </c>
      <c r="AV565" s="13" t="s">
        <v>83</v>
      </c>
      <c r="AW565" s="13" t="s">
        <v>31</v>
      </c>
      <c r="AX565" s="13" t="s">
        <v>75</v>
      </c>
      <c r="AY565" s="242" t="s">
        <v>161</v>
      </c>
    </row>
    <row r="566" s="13" customFormat="1">
      <c r="A566" s="13"/>
      <c r="B566" s="232"/>
      <c r="C566" s="233"/>
      <c r="D566" s="234" t="s">
        <v>165</v>
      </c>
      <c r="E566" s="235" t="s">
        <v>1</v>
      </c>
      <c r="F566" s="236" t="s">
        <v>562</v>
      </c>
      <c r="G566" s="233"/>
      <c r="H566" s="235" t="s">
        <v>1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2" t="s">
        <v>165</v>
      </c>
      <c r="AU566" s="242" t="s">
        <v>83</v>
      </c>
      <c r="AV566" s="13" t="s">
        <v>83</v>
      </c>
      <c r="AW566" s="13" t="s">
        <v>31</v>
      </c>
      <c r="AX566" s="13" t="s">
        <v>75</v>
      </c>
      <c r="AY566" s="242" t="s">
        <v>161</v>
      </c>
    </row>
    <row r="567" s="13" customFormat="1">
      <c r="A567" s="13"/>
      <c r="B567" s="232"/>
      <c r="C567" s="233"/>
      <c r="D567" s="234" t="s">
        <v>165</v>
      </c>
      <c r="E567" s="235" t="s">
        <v>1</v>
      </c>
      <c r="F567" s="236" t="s">
        <v>563</v>
      </c>
      <c r="G567" s="233"/>
      <c r="H567" s="235" t="s">
        <v>1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165</v>
      </c>
      <c r="AU567" s="242" t="s">
        <v>83</v>
      </c>
      <c r="AV567" s="13" t="s">
        <v>83</v>
      </c>
      <c r="AW567" s="13" t="s">
        <v>31</v>
      </c>
      <c r="AX567" s="13" t="s">
        <v>75</v>
      </c>
      <c r="AY567" s="242" t="s">
        <v>161</v>
      </c>
    </row>
    <row r="568" s="15" customFormat="1">
      <c r="A568" s="15"/>
      <c r="B568" s="254"/>
      <c r="C568" s="255"/>
      <c r="D568" s="234" t="s">
        <v>165</v>
      </c>
      <c r="E568" s="256" t="s">
        <v>1</v>
      </c>
      <c r="F568" s="257" t="s">
        <v>564</v>
      </c>
      <c r="G568" s="255"/>
      <c r="H568" s="258">
        <v>5.1699999999999999</v>
      </c>
      <c r="I568" s="259"/>
      <c r="J568" s="255"/>
      <c r="K568" s="255"/>
      <c r="L568" s="260"/>
      <c r="M568" s="261"/>
      <c r="N568" s="262"/>
      <c r="O568" s="262"/>
      <c r="P568" s="262"/>
      <c r="Q568" s="262"/>
      <c r="R568" s="262"/>
      <c r="S568" s="262"/>
      <c r="T568" s="263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4" t="s">
        <v>165</v>
      </c>
      <c r="AU568" s="264" t="s">
        <v>83</v>
      </c>
      <c r="AV568" s="15" t="s">
        <v>85</v>
      </c>
      <c r="AW568" s="15" t="s">
        <v>31</v>
      </c>
      <c r="AX568" s="15" t="s">
        <v>75</v>
      </c>
      <c r="AY568" s="264" t="s">
        <v>161</v>
      </c>
    </row>
    <row r="569" s="16" customFormat="1">
      <c r="A569" s="16"/>
      <c r="B569" s="265"/>
      <c r="C569" s="266"/>
      <c r="D569" s="234" t="s">
        <v>165</v>
      </c>
      <c r="E569" s="267" t="s">
        <v>1</v>
      </c>
      <c r="F569" s="268" t="s">
        <v>215</v>
      </c>
      <c r="G569" s="266"/>
      <c r="H569" s="269">
        <v>5.1699999999999999</v>
      </c>
      <c r="I569" s="270"/>
      <c r="J569" s="266"/>
      <c r="K569" s="266"/>
      <c r="L569" s="271"/>
      <c r="M569" s="272"/>
      <c r="N569" s="273"/>
      <c r="O569" s="273"/>
      <c r="P569" s="273"/>
      <c r="Q569" s="273"/>
      <c r="R569" s="273"/>
      <c r="S569" s="273"/>
      <c r="T569" s="274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T569" s="275" t="s">
        <v>165</v>
      </c>
      <c r="AU569" s="275" t="s">
        <v>83</v>
      </c>
      <c r="AV569" s="16" t="s">
        <v>216</v>
      </c>
      <c r="AW569" s="16" t="s">
        <v>31</v>
      </c>
      <c r="AX569" s="16" t="s">
        <v>75</v>
      </c>
      <c r="AY569" s="275" t="s">
        <v>161</v>
      </c>
    </row>
    <row r="570" s="13" customFormat="1">
      <c r="A570" s="13"/>
      <c r="B570" s="232"/>
      <c r="C570" s="233"/>
      <c r="D570" s="234" t="s">
        <v>165</v>
      </c>
      <c r="E570" s="235" t="s">
        <v>1</v>
      </c>
      <c r="F570" s="236" t="s">
        <v>565</v>
      </c>
      <c r="G570" s="233"/>
      <c r="H570" s="235" t="s">
        <v>1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165</v>
      </c>
      <c r="AU570" s="242" t="s">
        <v>83</v>
      </c>
      <c r="AV570" s="13" t="s">
        <v>83</v>
      </c>
      <c r="AW570" s="13" t="s">
        <v>31</v>
      </c>
      <c r="AX570" s="13" t="s">
        <v>75</v>
      </c>
      <c r="AY570" s="242" t="s">
        <v>161</v>
      </c>
    </row>
    <row r="571" s="15" customFormat="1">
      <c r="A571" s="15"/>
      <c r="B571" s="254"/>
      <c r="C571" s="255"/>
      <c r="D571" s="234" t="s">
        <v>165</v>
      </c>
      <c r="E571" s="256" t="s">
        <v>1</v>
      </c>
      <c r="F571" s="257" t="s">
        <v>566</v>
      </c>
      <c r="G571" s="255"/>
      <c r="H571" s="258">
        <v>3.6000000000000001</v>
      </c>
      <c r="I571" s="259"/>
      <c r="J571" s="255"/>
      <c r="K571" s="255"/>
      <c r="L571" s="260"/>
      <c r="M571" s="261"/>
      <c r="N571" s="262"/>
      <c r="O571" s="262"/>
      <c r="P571" s="262"/>
      <c r="Q571" s="262"/>
      <c r="R571" s="262"/>
      <c r="S571" s="262"/>
      <c r="T571" s="263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4" t="s">
        <v>165</v>
      </c>
      <c r="AU571" s="264" t="s">
        <v>83</v>
      </c>
      <c r="AV571" s="15" t="s">
        <v>85</v>
      </c>
      <c r="AW571" s="15" t="s">
        <v>31</v>
      </c>
      <c r="AX571" s="15" t="s">
        <v>75</v>
      </c>
      <c r="AY571" s="264" t="s">
        <v>161</v>
      </c>
    </row>
    <row r="572" s="16" customFormat="1">
      <c r="A572" s="16"/>
      <c r="B572" s="265"/>
      <c r="C572" s="266"/>
      <c r="D572" s="234" t="s">
        <v>165</v>
      </c>
      <c r="E572" s="267" t="s">
        <v>1</v>
      </c>
      <c r="F572" s="268" t="s">
        <v>215</v>
      </c>
      <c r="G572" s="266"/>
      <c r="H572" s="269">
        <v>3.6000000000000001</v>
      </c>
      <c r="I572" s="270"/>
      <c r="J572" s="266"/>
      <c r="K572" s="266"/>
      <c r="L572" s="271"/>
      <c r="M572" s="272"/>
      <c r="N572" s="273"/>
      <c r="O572" s="273"/>
      <c r="P572" s="273"/>
      <c r="Q572" s="273"/>
      <c r="R572" s="273"/>
      <c r="S572" s="273"/>
      <c r="T572" s="274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T572" s="275" t="s">
        <v>165</v>
      </c>
      <c r="AU572" s="275" t="s">
        <v>83</v>
      </c>
      <c r="AV572" s="16" t="s">
        <v>216</v>
      </c>
      <c r="AW572" s="16" t="s">
        <v>31</v>
      </c>
      <c r="AX572" s="16" t="s">
        <v>75</v>
      </c>
      <c r="AY572" s="275" t="s">
        <v>161</v>
      </c>
    </row>
    <row r="573" s="13" customFormat="1">
      <c r="A573" s="13"/>
      <c r="B573" s="232"/>
      <c r="C573" s="233"/>
      <c r="D573" s="234" t="s">
        <v>165</v>
      </c>
      <c r="E573" s="235" t="s">
        <v>1</v>
      </c>
      <c r="F573" s="236" t="s">
        <v>567</v>
      </c>
      <c r="G573" s="233"/>
      <c r="H573" s="235" t="s">
        <v>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2" t="s">
        <v>165</v>
      </c>
      <c r="AU573" s="242" t="s">
        <v>83</v>
      </c>
      <c r="AV573" s="13" t="s">
        <v>83</v>
      </c>
      <c r="AW573" s="13" t="s">
        <v>31</v>
      </c>
      <c r="AX573" s="13" t="s">
        <v>75</v>
      </c>
      <c r="AY573" s="242" t="s">
        <v>161</v>
      </c>
    </row>
    <row r="574" s="15" customFormat="1">
      <c r="A574" s="15"/>
      <c r="B574" s="254"/>
      <c r="C574" s="255"/>
      <c r="D574" s="234" t="s">
        <v>165</v>
      </c>
      <c r="E574" s="256" t="s">
        <v>1</v>
      </c>
      <c r="F574" s="257" t="s">
        <v>568</v>
      </c>
      <c r="G574" s="255"/>
      <c r="H574" s="258">
        <v>5.5999999999999996</v>
      </c>
      <c r="I574" s="259"/>
      <c r="J574" s="255"/>
      <c r="K574" s="255"/>
      <c r="L574" s="260"/>
      <c r="M574" s="261"/>
      <c r="N574" s="262"/>
      <c r="O574" s="262"/>
      <c r="P574" s="262"/>
      <c r="Q574" s="262"/>
      <c r="R574" s="262"/>
      <c r="S574" s="262"/>
      <c r="T574" s="263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4" t="s">
        <v>165</v>
      </c>
      <c r="AU574" s="264" t="s">
        <v>83</v>
      </c>
      <c r="AV574" s="15" t="s">
        <v>85</v>
      </c>
      <c r="AW574" s="15" t="s">
        <v>31</v>
      </c>
      <c r="AX574" s="15" t="s">
        <v>75</v>
      </c>
      <c r="AY574" s="264" t="s">
        <v>161</v>
      </c>
    </row>
    <row r="575" s="16" customFormat="1">
      <c r="A575" s="16"/>
      <c r="B575" s="265"/>
      <c r="C575" s="266"/>
      <c r="D575" s="234" t="s">
        <v>165</v>
      </c>
      <c r="E575" s="267" t="s">
        <v>1</v>
      </c>
      <c r="F575" s="268" t="s">
        <v>215</v>
      </c>
      <c r="G575" s="266"/>
      <c r="H575" s="269">
        <v>5.5999999999999996</v>
      </c>
      <c r="I575" s="270"/>
      <c r="J575" s="266"/>
      <c r="K575" s="266"/>
      <c r="L575" s="271"/>
      <c r="M575" s="272"/>
      <c r="N575" s="273"/>
      <c r="O575" s="273"/>
      <c r="P575" s="273"/>
      <c r="Q575" s="273"/>
      <c r="R575" s="273"/>
      <c r="S575" s="273"/>
      <c r="T575" s="274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T575" s="275" t="s">
        <v>165</v>
      </c>
      <c r="AU575" s="275" t="s">
        <v>83</v>
      </c>
      <c r="AV575" s="16" t="s">
        <v>216</v>
      </c>
      <c r="AW575" s="16" t="s">
        <v>31</v>
      </c>
      <c r="AX575" s="16" t="s">
        <v>75</v>
      </c>
      <c r="AY575" s="275" t="s">
        <v>161</v>
      </c>
    </row>
    <row r="576" s="13" customFormat="1">
      <c r="A576" s="13"/>
      <c r="B576" s="232"/>
      <c r="C576" s="233"/>
      <c r="D576" s="234" t="s">
        <v>165</v>
      </c>
      <c r="E576" s="235" t="s">
        <v>1</v>
      </c>
      <c r="F576" s="236" t="s">
        <v>569</v>
      </c>
      <c r="G576" s="233"/>
      <c r="H576" s="235" t="s">
        <v>1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165</v>
      </c>
      <c r="AU576" s="242" t="s">
        <v>83</v>
      </c>
      <c r="AV576" s="13" t="s">
        <v>83</v>
      </c>
      <c r="AW576" s="13" t="s">
        <v>31</v>
      </c>
      <c r="AX576" s="13" t="s">
        <v>75</v>
      </c>
      <c r="AY576" s="242" t="s">
        <v>161</v>
      </c>
    </row>
    <row r="577" s="15" customFormat="1">
      <c r="A577" s="15"/>
      <c r="B577" s="254"/>
      <c r="C577" s="255"/>
      <c r="D577" s="234" t="s">
        <v>165</v>
      </c>
      <c r="E577" s="256" t="s">
        <v>1</v>
      </c>
      <c r="F577" s="257" t="s">
        <v>570</v>
      </c>
      <c r="G577" s="255"/>
      <c r="H577" s="258">
        <v>3.3999999999999999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4" t="s">
        <v>165</v>
      </c>
      <c r="AU577" s="264" t="s">
        <v>83</v>
      </c>
      <c r="AV577" s="15" t="s">
        <v>85</v>
      </c>
      <c r="AW577" s="15" t="s">
        <v>31</v>
      </c>
      <c r="AX577" s="15" t="s">
        <v>75</v>
      </c>
      <c r="AY577" s="264" t="s">
        <v>161</v>
      </c>
    </row>
    <row r="578" s="16" customFormat="1">
      <c r="A578" s="16"/>
      <c r="B578" s="265"/>
      <c r="C578" s="266"/>
      <c r="D578" s="234" t="s">
        <v>165</v>
      </c>
      <c r="E578" s="267" t="s">
        <v>1</v>
      </c>
      <c r="F578" s="268" t="s">
        <v>215</v>
      </c>
      <c r="G578" s="266"/>
      <c r="H578" s="269">
        <v>3.3999999999999999</v>
      </c>
      <c r="I578" s="270"/>
      <c r="J578" s="266"/>
      <c r="K578" s="266"/>
      <c r="L578" s="271"/>
      <c r="M578" s="272"/>
      <c r="N578" s="273"/>
      <c r="O578" s="273"/>
      <c r="P578" s="273"/>
      <c r="Q578" s="273"/>
      <c r="R578" s="273"/>
      <c r="S578" s="273"/>
      <c r="T578" s="274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T578" s="275" t="s">
        <v>165</v>
      </c>
      <c r="AU578" s="275" t="s">
        <v>83</v>
      </c>
      <c r="AV578" s="16" t="s">
        <v>216</v>
      </c>
      <c r="AW578" s="16" t="s">
        <v>31</v>
      </c>
      <c r="AX578" s="16" t="s">
        <v>75</v>
      </c>
      <c r="AY578" s="275" t="s">
        <v>161</v>
      </c>
    </row>
    <row r="579" s="13" customFormat="1">
      <c r="A579" s="13"/>
      <c r="B579" s="232"/>
      <c r="C579" s="233"/>
      <c r="D579" s="234" t="s">
        <v>165</v>
      </c>
      <c r="E579" s="235" t="s">
        <v>1</v>
      </c>
      <c r="F579" s="236" t="s">
        <v>571</v>
      </c>
      <c r="G579" s="233"/>
      <c r="H579" s="235" t="s">
        <v>1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2" t="s">
        <v>165</v>
      </c>
      <c r="AU579" s="242" t="s">
        <v>83</v>
      </c>
      <c r="AV579" s="13" t="s">
        <v>83</v>
      </c>
      <c r="AW579" s="13" t="s">
        <v>31</v>
      </c>
      <c r="AX579" s="13" t="s">
        <v>75</v>
      </c>
      <c r="AY579" s="242" t="s">
        <v>161</v>
      </c>
    </row>
    <row r="580" s="15" customFormat="1">
      <c r="A580" s="15"/>
      <c r="B580" s="254"/>
      <c r="C580" s="255"/>
      <c r="D580" s="234" t="s">
        <v>165</v>
      </c>
      <c r="E580" s="256" t="s">
        <v>1</v>
      </c>
      <c r="F580" s="257" t="s">
        <v>572</v>
      </c>
      <c r="G580" s="255"/>
      <c r="H580" s="258">
        <v>2.6000000000000001</v>
      </c>
      <c r="I580" s="259"/>
      <c r="J580" s="255"/>
      <c r="K580" s="255"/>
      <c r="L580" s="260"/>
      <c r="M580" s="261"/>
      <c r="N580" s="262"/>
      <c r="O580" s="262"/>
      <c r="P580" s="262"/>
      <c r="Q580" s="262"/>
      <c r="R580" s="262"/>
      <c r="S580" s="262"/>
      <c r="T580" s="263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4" t="s">
        <v>165</v>
      </c>
      <c r="AU580" s="264" t="s">
        <v>83</v>
      </c>
      <c r="AV580" s="15" t="s">
        <v>85</v>
      </c>
      <c r="AW580" s="15" t="s">
        <v>31</v>
      </c>
      <c r="AX580" s="15" t="s">
        <v>75</v>
      </c>
      <c r="AY580" s="264" t="s">
        <v>161</v>
      </c>
    </row>
    <row r="581" s="16" customFormat="1">
      <c r="A581" s="16"/>
      <c r="B581" s="265"/>
      <c r="C581" s="266"/>
      <c r="D581" s="234" t="s">
        <v>165</v>
      </c>
      <c r="E581" s="267" t="s">
        <v>1</v>
      </c>
      <c r="F581" s="268" t="s">
        <v>215</v>
      </c>
      <c r="G581" s="266"/>
      <c r="H581" s="269">
        <v>2.6000000000000001</v>
      </c>
      <c r="I581" s="270"/>
      <c r="J581" s="266"/>
      <c r="K581" s="266"/>
      <c r="L581" s="271"/>
      <c r="M581" s="272"/>
      <c r="N581" s="273"/>
      <c r="O581" s="273"/>
      <c r="P581" s="273"/>
      <c r="Q581" s="273"/>
      <c r="R581" s="273"/>
      <c r="S581" s="273"/>
      <c r="T581" s="274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T581" s="275" t="s">
        <v>165</v>
      </c>
      <c r="AU581" s="275" t="s">
        <v>83</v>
      </c>
      <c r="AV581" s="16" t="s">
        <v>216</v>
      </c>
      <c r="AW581" s="16" t="s">
        <v>31</v>
      </c>
      <c r="AX581" s="16" t="s">
        <v>75</v>
      </c>
      <c r="AY581" s="275" t="s">
        <v>161</v>
      </c>
    </row>
    <row r="582" s="13" customFormat="1">
      <c r="A582" s="13"/>
      <c r="B582" s="232"/>
      <c r="C582" s="233"/>
      <c r="D582" s="234" t="s">
        <v>165</v>
      </c>
      <c r="E582" s="235" t="s">
        <v>1</v>
      </c>
      <c r="F582" s="236" t="s">
        <v>573</v>
      </c>
      <c r="G582" s="233"/>
      <c r="H582" s="235" t="s">
        <v>1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2" t="s">
        <v>165</v>
      </c>
      <c r="AU582" s="242" t="s">
        <v>83</v>
      </c>
      <c r="AV582" s="13" t="s">
        <v>83</v>
      </c>
      <c r="AW582" s="13" t="s">
        <v>31</v>
      </c>
      <c r="AX582" s="13" t="s">
        <v>75</v>
      </c>
      <c r="AY582" s="242" t="s">
        <v>161</v>
      </c>
    </row>
    <row r="583" s="15" customFormat="1">
      <c r="A583" s="15"/>
      <c r="B583" s="254"/>
      <c r="C583" s="255"/>
      <c r="D583" s="234" t="s">
        <v>165</v>
      </c>
      <c r="E583" s="256" t="s">
        <v>1</v>
      </c>
      <c r="F583" s="257" t="s">
        <v>574</v>
      </c>
      <c r="G583" s="255"/>
      <c r="H583" s="258">
        <v>4.9299999999999997</v>
      </c>
      <c r="I583" s="259"/>
      <c r="J583" s="255"/>
      <c r="K583" s="255"/>
      <c r="L583" s="260"/>
      <c r="M583" s="261"/>
      <c r="N583" s="262"/>
      <c r="O583" s="262"/>
      <c r="P583" s="262"/>
      <c r="Q583" s="262"/>
      <c r="R583" s="262"/>
      <c r="S583" s="262"/>
      <c r="T583" s="263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4" t="s">
        <v>165</v>
      </c>
      <c r="AU583" s="264" t="s">
        <v>83</v>
      </c>
      <c r="AV583" s="15" t="s">
        <v>85</v>
      </c>
      <c r="AW583" s="15" t="s">
        <v>31</v>
      </c>
      <c r="AX583" s="15" t="s">
        <v>75</v>
      </c>
      <c r="AY583" s="264" t="s">
        <v>161</v>
      </c>
    </row>
    <row r="584" s="16" customFormat="1">
      <c r="A584" s="16"/>
      <c r="B584" s="265"/>
      <c r="C584" s="266"/>
      <c r="D584" s="234" t="s">
        <v>165</v>
      </c>
      <c r="E584" s="267" t="s">
        <v>1</v>
      </c>
      <c r="F584" s="268" t="s">
        <v>215</v>
      </c>
      <c r="G584" s="266"/>
      <c r="H584" s="269">
        <v>4.9299999999999997</v>
      </c>
      <c r="I584" s="270"/>
      <c r="J584" s="266"/>
      <c r="K584" s="266"/>
      <c r="L584" s="271"/>
      <c r="M584" s="272"/>
      <c r="N584" s="273"/>
      <c r="O584" s="273"/>
      <c r="P584" s="273"/>
      <c r="Q584" s="273"/>
      <c r="R584" s="273"/>
      <c r="S584" s="273"/>
      <c r="T584" s="274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T584" s="275" t="s">
        <v>165</v>
      </c>
      <c r="AU584" s="275" t="s">
        <v>83</v>
      </c>
      <c r="AV584" s="16" t="s">
        <v>216</v>
      </c>
      <c r="AW584" s="16" t="s">
        <v>31</v>
      </c>
      <c r="AX584" s="16" t="s">
        <v>75</v>
      </c>
      <c r="AY584" s="275" t="s">
        <v>161</v>
      </c>
    </row>
    <row r="585" s="13" customFormat="1">
      <c r="A585" s="13"/>
      <c r="B585" s="232"/>
      <c r="C585" s="233"/>
      <c r="D585" s="234" t="s">
        <v>165</v>
      </c>
      <c r="E585" s="235" t="s">
        <v>1</v>
      </c>
      <c r="F585" s="236" t="s">
        <v>575</v>
      </c>
      <c r="G585" s="233"/>
      <c r="H585" s="235" t="s">
        <v>1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165</v>
      </c>
      <c r="AU585" s="242" t="s">
        <v>83</v>
      </c>
      <c r="AV585" s="13" t="s">
        <v>83</v>
      </c>
      <c r="AW585" s="13" t="s">
        <v>31</v>
      </c>
      <c r="AX585" s="13" t="s">
        <v>75</v>
      </c>
      <c r="AY585" s="242" t="s">
        <v>161</v>
      </c>
    </row>
    <row r="586" s="15" customFormat="1">
      <c r="A586" s="15"/>
      <c r="B586" s="254"/>
      <c r="C586" s="255"/>
      <c r="D586" s="234" t="s">
        <v>165</v>
      </c>
      <c r="E586" s="256" t="s">
        <v>1</v>
      </c>
      <c r="F586" s="257" t="s">
        <v>576</v>
      </c>
      <c r="G586" s="255"/>
      <c r="H586" s="258">
        <v>5.54</v>
      </c>
      <c r="I586" s="259"/>
      <c r="J586" s="255"/>
      <c r="K586" s="255"/>
      <c r="L586" s="260"/>
      <c r="M586" s="261"/>
      <c r="N586" s="262"/>
      <c r="O586" s="262"/>
      <c r="P586" s="262"/>
      <c r="Q586" s="262"/>
      <c r="R586" s="262"/>
      <c r="S586" s="262"/>
      <c r="T586" s="263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4" t="s">
        <v>165</v>
      </c>
      <c r="AU586" s="264" t="s">
        <v>83</v>
      </c>
      <c r="AV586" s="15" t="s">
        <v>85</v>
      </c>
      <c r="AW586" s="15" t="s">
        <v>31</v>
      </c>
      <c r="AX586" s="15" t="s">
        <v>75</v>
      </c>
      <c r="AY586" s="264" t="s">
        <v>161</v>
      </c>
    </row>
    <row r="587" s="16" customFormat="1">
      <c r="A587" s="16"/>
      <c r="B587" s="265"/>
      <c r="C587" s="266"/>
      <c r="D587" s="234" t="s">
        <v>165</v>
      </c>
      <c r="E587" s="267" t="s">
        <v>1</v>
      </c>
      <c r="F587" s="268" t="s">
        <v>215</v>
      </c>
      <c r="G587" s="266"/>
      <c r="H587" s="269">
        <v>5.54</v>
      </c>
      <c r="I587" s="270"/>
      <c r="J587" s="266"/>
      <c r="K587" s="266"/>
      <c r="L587" s="271"/>
      <c r="M587" s="272"/>
      <c r="N587" s="273"/>
      <c r="O587" s="273"/>
      <c r="P587" s="273"/>
      <c r="Q587" s="273"/>
      <c r="R587" s="273"/>
      <c r="S587" s="273"/>
      <c r="T587" s="274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T587" s="275" t="s">
        <v>165</v>
      </c>
      <c r="AU587" s="275" t="s">
        <v>83</v>
      </c>
      <c r="AV587" s="16" t="s">
        <v>216</v>
      </c>
      <c r="AW587" s="16" t="s">
        <v>31</v>
      </c>
      <c r="AX587" s="16" t="s">
        <v>75</v>
      </c>
      <c r="AY587" s="275" t="s">
        <v>161</v>
      </c>
    </row>
    <row r="588" s="13" customFormat="1">
      <c r="A588" s="13"/>
      <c r="B588" s="232"/>
      <c r="C588" s="233"/>
      <c r="D588" s="234" t="s">
        <v>165</v>
      </c>
      <c r="E588" s="235" t="s">
        <v>1</v>
      </c>
      <c r="F588" s="236" t="s">
        <v>577</v>
      </c>
      <c r="G588" s="233"/>
      <c r="H588" s="235" t="s">
        <v>1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2" t="s">
        <v>165</v>
      </c>
      <c r="AU588" s="242" t="s">
        <v>83</v>
      </c>
      <c r="AV588" s="13" t="s">
        <v>83</v>
      </c>
      <c r="AW588" s="13" t="s">
        <v>31</v>
      </c>
      <c r="AX588" s="13" t="s">
        <v>75</v>
      </c>
      <c r="AY588" s="242" t="s">
        <v>161</v>
      </c>
    </row>
    <row r="589" s="15" customFormat="1">
      <c r="A589" s="15"/>
      <c r="B589" s="254"/>
      <c r="C589" s="255"/>
      <c r="D589" s="234" t="s">
        <v>165</v>
      </c>
      <c r="E589" s="256" t="s">
        <v>1</v>
      </c>
      <c r="F589" s="257" t="s">
        <v>578</v>
      </c>
      <c r="G589" s="255"/>
      <c r="H589" s="258">
        <v>5.4500000000000002</v>
      </c>
      <c r="I589" s="259"/>
      <c r="J589" s="255"/>
      <c r="K589" s="255"/>
      <c r="L589" s="260"/>
      <c r="M589" s="261"/>
      <c r="N589" s="262"/>
      <c r="O589" s="262"/>
      <c r="P589" s="262"/>
      <c r="Q589" s="262"/>
      <c r="R589" s="262"/>
      <c r="S589" s="262"/>
      <c r="T589" s="263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4" t="s">
        <v>165</v>
      </c>
      <c r="AU589" s="264" t="s">
        <v>83</v>
      </c>
      <c r="AV589" s="15" t="s">
        <v>85</v>
      </c>
      <c r="AW589" s="15" t="s">
        <v>31</v>
      </c>
      <c r="AX589" s="15" t="s">
        <v>75</v>
      </c>
      <c r="AY589" s="264" t="s">
        <v>161</v>
      </c>
    </row>
    <row r="590" s="16" customFormat="1">
      <c r="A590" s="16"/>
      <c r="B590" s="265"/>
      <c r="C590" s="266"/>
      <c r="D590" s="234" t="s">
        <v>165</v>
      </c>
      <c r="E590" s="267" t="s">
        <v>1</v>
      </c>
      <c r="F590" s="268" t="s">
        <v>215</v>
      </c>
      <c r="G590" s="266"/>
      <c r="H590" s="269">
        <v>5.4500000000000002</v>
      </c>
      <c r="I590" s="270"/>
      <c r="J590" s="266"/>
      <c r="K590" s="266"/>
      <c r="L590" s="271"/>
      <c r="M590" s="272"/>
      <c r="N590" s="273"/>
      <c r="O590" s="273"/>
      <c r="P590" s="273"/>
      <c r="Q590" s="273"/>
      <c r="R590" s="273"/>
      <c r="S590" s="273"/>
      <c r="T590" s="274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T590" s="275" t="s">
        <v>165</v>
      </c>
      <c r="AU590" s="275" t="s">
        <v>83</v>
      </c>
      <c r="AV590" s="16" t="s">
        <v>216</v>
      </c>
      <c r="AW590" s="16" t="s">
        <v>31</v>
      </c>
      <c r="AX590" s="16" t="s">
        <v>75</v>
      </c>
      <c r="AY590" s="275" t="s">
        <v>161</v>
      </c>
    </row>
    <row r="591" s="15" customFormat="1">
      <c r="A591" s="15"/>
      <c r="B591" s="254"/>
      <c r="C591" s="255"/>
      <c r="D591" s="234" t="s">
        <v>165</v>
      </c>
      <c r="E591" s="256" t="s">
        <v>1</v>
      </c>
      <c r="F591" s="257" t="s">
        <v>579</v>
      </c>
      <c r="G591" s="255"/>
      <c r="H591" s="258">
        <v>9.8599999999999994</v>
      </c>
      <c r="I591" s="259"/>
      <c r="J591" s="255"/>
      <c r="K591" s="255"/>
      <c r="L591" s="260"/>
      <c r="M591" s="261"/>
      <c r="N591" s="262"/>
      <c r="O591" s="262"/>
      <c r="P591" s="262"/>
      <c r="Q591" s="262"/>
      <c r="R591" s="262"/>
      <c r="S591" s="262"/>
      <c r="T591" s="263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4" t="s">
        <v>165</v>
      </c>
      <c r="AU591" s="264" t="s">
        <v>83</v>
      </c>
      <c r="AV591" s="15" t="s">
        <v>85</v>
      </c>
      <c r="AW591" s="15" t="s">
        <v>31</v>
      </c>
      <c r="AX591" s="15" t="s">
        <v>75</v>
      </c>
      <c r="AY591" s="264" t="s">
        <v>161</v>
      </c>
    </row>
    <row r="592" s="16" customFormat="1">
      <c r="A592" s="16"/>
      <c r="B592" s="265"/>
      <c r="C592" s="266"/>
      <c r="D592" s="234" t="s">
        <v>165</v>
      </c>
      <c r="E592" s="267" t="s">
        <v>1</v>
      </c>
      <c r="F592" s="268" t="s">
        <v>215</v>
      </c>
      <c r="G592" s="266"/>
      <c r="H592" s="269">
        <v>9.8599999999999994</v>
      </c>
      <c r="I592" s="270"/>
      <c r="J592" s="266"/>
      <c r="K592" s="266"/>
      <c r="L592" s="271"/>
      <c r="M592" s="272"/>
      <c r="N592" s="273"/>
      <c r="O592" s="273"/>
      <c r="P592" s="273"/>
      <c r="Q592" s="273"/>
      <c r="R592" s="273"/>
      <c r="S592" s="273"/>
      <c r="T592" s="274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75" t="s">
        <v>165</v>
      </c>
      <c r="AU592" s="275" t="s">
        <v>83</v>
      </c>
      <c r="AV592" s="16" t="s">
        <v>216</v>
      </c>
      <c r="AW592" s="16" t="s">
        <v>31</v>
      </c>
      <c r="AX592" s="16" t="s">
        <v>75</v>
      </c>
      <c r="AY592" s="275" t="s">
        <v>161</v>
      </c>
    </row>
    <row r="593" s="15" customFormat="1">
      <c r="A593" s="15"/>
      <c r="B593" s="254"/>
      <c r="C593" s="255"/>
      <c r="D593" s="234" t="s">
        <v>165</v>
      </c>
      <c r="E593" s="256" t="s">
        <v>1</v>
      </c>
      <c r="F593" s="257" t="s">
        <v>580</v>
      </c>
      <c r="G593" s="255"/>
      <c r="H593" s="258">
        <v>3.3599999999999999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4" t="s">
        <v>165</v>
      </c>
      <c r="AU593" s="264" t="s">
        <v>83</v>
      </c>
      <c r="AV593" s="15" t="s">
        <v>85</v>
      </c>
      <c r="AW593" s="15" t="s">
        <v>31</v>
      </c>
      <c r="AX593" s="15" t="s">
        <v>75</v>
      </c>
      <c r="AY593" s="264" t="s">
        <v>161</v>
      </c>
    </row>
    <row r="594" s="16" customFormat="1">
      <c r="A594" s="16"/>
      <c r="B594" s="265"/>
      <c r="C594" s="266"/>
      <c r="D594" s="234" t="s">
        <v>165</v>
      </c>
      <c r="E594" s="267" t="s">
        <v>1</v>
      </c>
      <c r="F594" s="268" t="s">
        <v>215</v>
      </c>
      <c r="G594" s="266"/>
      <c r="H594" s="269">
        <v>3.3599999999999999</v>
      </c>
      <c r="I594" s="270"/>
      <c r="J594" s="266"/>
      <c r="K594" s="266"/>
      <c r="L594" s="271"/>
      <c r="M594" s="272"/>
      <c r="N594" s="273"/>
      <c r="O594" s="273"/>
      <c r="P594" s="273"/>
      <c r="Q594" s="273"/>
      <c r="R594" s="273"/>
      <c r="S594" s="273"/>
      <c r="T594" s="274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T594" s="275" t="s">
        <v>165</v>
      </c>
      <c r="AU594" s="275" t="s">
        <v>83</v>
      </c>
      <c r="AV594" s="16" t="s">
        <v>216</v>
      </c>
      <c r="AW594" s="16" t="s">
        <v>31</v>
      </c>
      <c r="AX594" s="16" t="s">
        <v>75</v>
      </c>
      <c r="AY594" s="275" t="s">
        <v>161</v>
      </c>
    </row>
    <row r="595" s="15" customFormat="1">
      <c r="A595" s="15"/>
      <c r="B595" s="254"/>
      <c r="C595" s="255"/>
      <c r="D595" s="234" t="s">
        <v>165</v>
      </c>
      <c r="E595" s="256" t="s">
        <v>1</v>
      </c>
      <c r="F595" s="257" t="s">
        <v>581</v>
      </c>
      <c r="G595" s="255"/>
      <c r="H595" s="258">
        <v>6.1699999999999999</v>
      </c>
      <c r="I595" s="259"/>
      <c r="J595" s="255"/>
      <c r="K595" s="255"/>
      <c r="L595" s="260"/>
      <c r="M595" s="261"/>
      <c r="N595" s="262"/>
      <c r="O595" s="262"/>
      <c r="P595" s="262"/>
      <c r="Q595" s="262"/>
      <c r="R595" s="262"/>
      <c r="S595" s="262"/>
      <c r="T595" s="263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4" t="s">
        <v>165</v>
      </c>
      <c r="AU595" s="264" t="s">
        <v>83</v>
      </c>
      <c r="AV595" s="15" t="s">
        <v>85</v>
      </c>
      <c r="AW595" s="15" t="s">
        <v>31</v>
      </c>
      <c r="AX595" s="15" t="s">
        <v>75</v>
      </c>
      <c r="AY595" s="264" t="s">
        <v>161</v>
      </c>
    </row>
    <row r="596" s="16" customFormat="1">
      <c r="A596" s="16"/>
      <c r="B596" s="265"/>
      <c r="C596" s="266"/>
      <c r="D596" s="234" t="s">
        <v>165</v>
      </c>
      <c r="E596" s="267" t="s">
        <v>1</v>
      </c>
      <c r="F596" s="268" t="s">
        <v>215</v>
      </c>
      <c r="G596" s="266"/>
      <c r="H596" s="269">
        <v>6.1699999999999999</v>
      </c>
      <c r="I596" s="270"/>
      <c r="J596" s="266"/>
      <c r="K596" s="266"/>
      <c r="L596" s="271"/>
      <c r="M596" s="272"/>
      <c r="N596" s="273"/>
      <c r="O596" s="273"/>
      <c r="P596" s="273"/>
      <c r="Q596" s="273"/>
      <c r="R596" s="273"/>
      <c r="S596" s="273"/>
      <c r="T596" s="274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T596" s="275" t="s">
        <v>165</v>
      </c>
      <c r="AU596" s="275" t="s">
        <v>83</v>
      </c>
      <c r="AV596" s="16" t="s">
        <v>216</v>
      </c>
      <c r="AW596" s="16" t="s">
        <v>31</v>
      </c>
      <c r="AX596" s="16" t="s">
        <v>75</v>
      </c>
      <c r="AY596" s="275" t="s">
        <v>161</v>
      </c>
    </row>
    <row r="597" s="15" customFormat="1">
      <c r="A597" s="15"/>
      <c r="B597" s="254"/>
      <c r="C597" s="255"/>
      <c r="D597" s="234" t="s">
        <v>165</v>
      </c>
      <c r="E597" s="256" t="s">
        <v>1</v>
      </c>
      <c r="F597" s="257" t="s">
        <v>582</v>
      </c>
      <c r="G597" s="255"/>
      <c r="H597" s="258">
        <v>3.52</v>
      </c>
      <c r="I597" s="259"/>
      <c r="J597" s="255"/>
      <c r="K597" s="255"/>
      <c r="L597" s="260"/>
      <c r="M597" s="261"/>
      <c r="N597" s="262"/>
      <c r="O597" s="262"/>
      <c r="P597" s="262"/>
      <c r="Q597" s="262"/>
      <c r="R597" s="262"/>
      <c r="S597" s="262"/>
      <c r="T597" s="263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4" t="s">
        <v>165</v>
      </c>
      <c r="AU597" s="264" t="s">
        <v>83</v>
      </c>
      <c r="AV597" s="15" t="s">
        <v>85</v>
      </c>
      <c r="AW597" s="15" t="s">
        <v>31</v>
      </c>
      <c r="AX597" s="15" t="s">
        <v>75</v>
      </c>
      <c r="AY597" s="264" t="s">
        <v>161</v>
      </c>
    </row>
    <row r="598" s="16" customFormat="1">
      <c r="A598" s="16"/>
      <c r="B598" s="265"/>
      <c r="C598" s="266"/>
      <c r="D598" s="234" t="s">
        <v>165</v>
      </c>
      <c r="E598" s="267" t="s">
        <v>1</v>
      </c>
      <c r="F598" s="268" t="s">
        <v>215</v>
      </c>
      <c r="G598" s="266"/>
      <c r="H598" s="269">
        <v>3.52</v>
      </c>
      <c r="I598" s="270"/>
      <c r="J598" s="266"/>
      <c r="K598" s="266"/>
      <c r="L598" s="271"/>
      <c r="M598" s="272"/>
      <c r="N598" s="273"/>
      <c r="O598" s="273"/>
      <c r="P598" s="273"/>
      <c r="Q598" s="273"/>
      <c r="R598" s="273"/>
      <c r="S598" s="273"/>
      <c r="T598" s="274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T598" s="275" t="s">
        <v>165</v>
      </c>
      <c r="AU598" s="275" t="s">
        <v>83</v>
      </c>
      <c r="AV598" s="16" t="s">
        <v>216</v>
      </c>
      <c r="AW598" s="16" t="s">
        <v>31</v>
      </c>
      <c r="AX598" s="16" t="s">
        <v>75</v>
      </c>
      <c r="AY598" s="275" t="s">
        <v>161</v>
      </c>
    </row>
    <row r="599" s="15" customFormat="1">
      <c r="A599" s="15"/>
      <c r="B599" s="254"/>
      <c r="C599" s="255"/>
      <c r="D599" s="234" t="s">
        <v>165</v>
      </c>
      <c r="E599" s="256" t="s">
        <v>1</v>
      </c>
      <c r="F599" s="257" t="s">
        <v>583</v>
      </c>
      <c r="G599" s="255"/>
      <c r="H599" s="258">
        <v>17.34</v>
      </c>
      <c r="I599" s="259"/>
      <c r="J599" s="255"/>
      <c r="K599" s="255"/>
      <c r="L599" s="260"/>
      <c r="M599" s="261"/>
      <c r="N599" s="262"/>
      <c r="O599" s="262"/>
      <c r="P599" s="262"/>
      <c r="Q599" s="262"/>
      <c r="R599" s="262"/>
      <c r="S599" s="262"/>
      <c r="T599" s="263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4" t="s">
        <v>165</v>
      </c>
      <c r="AU599" s="264" t="s">
        <v>83</v>
      </c>
      <c r="AV599" s="15" t="s">
        <v>85</v>
      </c>
      <c r="AW599" s="15" t="s">
        <v>31</v>
      </c>
      <c r="AX599" s="15" t="s">
        <v>75</v>
      </c>
      <c r="AY599" s="264" t="s">
        <v>161</v>
      </c>
    </row>
    <row r="600" s="14" customFormat="1">
      <c r="A600" s="14"/>
      <c r="B600" s="243"/>
      <c r="C600" s="244"/>
      <c r="D600" s="234" t="s">
        <v>165</v>
      </c>
      <c r="E600" s="245" t="s">
        <v>1</v>
      </c>
      <c r="F600" s="246" t="s">
        <v>206</v>
      </c>
      <c r="G600" s="244"/>
      <c r="H600" s="247">
        <v>76.540000000000006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3" t="s">
        <v>165</v>
      </c>
      <c r="AU600" s="253" t="s">
        <v>83</v>
      </c>
      <c r="AV600" s="14" t="s">
        <v>164</v>
      </c>
      <c r="AW600" s="14" t="s">
        <v>31</v>
      </c>
      <c r="AX600" s="14" t="s">
        <v>83</v>
      </c>
      <c r="AY600" s="253" t="s">
        <v>161</v>
      </c>
    </row>
    <row r="601" s="2" customFormat="1" ht="21.75" customHeight="1">
      <c r="A601" s="39"/>
      <c r="B601" s="40"/>
      <c r="C601" s="218" t="s">
        <v>584</v>
      </c>
      <c r="D601" s="218" t="s">
        <v>162</v>
      </c>
      <c r="E601" s="219" t="s">
        <v>585</v>
      </c>
      <c r="F601" s="220" t="s">
        <v>586</v>
      </c>
      <c r="G601" s="221" t="s">
        <v>253</v>
      </c>
      <c r="H601" s="222">
        <v>76.430000000000007</v>
      </c>
      <c r="I601" s="223"/>
      <c r="J601" s="224">
        <f>ROUND(I601*H601,2)</f>
        <v>0</v>
      </c>
      <c r="K601" s="225"/>
      <c r="L601" s="45"/>
      <c r="M601" s="226" t="s">
        <v>1</v>
      </c>
      <c r="N601" s="227" t="s">
        <v>40</v>
      </c>
      <c r="O601" s="92"/>
      <c r="P601" s="228">
        <f>O601*H601</f>
        <v>0</v>
      </c>
      <c r="Q601" s="228">
        <v>0</v>
      </c>
      <c r="R601" s="228">
        <f>Q601*H601</f>
        <v>0</v>
      </c>
      <c r="S601" s="228">
        <v>0</v>
      </c>
      <c r="T601" s="22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0" t="s">
        <v>164</v>
      </c>
      <c r="AT601" s="230" t="s">
        <v>162</v>
      </c>
      <c r="AU601" s="230" t="s">
        <v>83</v>
      </c>
      <c r="AY601" s="18" t="s">
        <v>161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18" t="s">
        <v>83</v>
      </c>
      <c r="BK601" s="231">
        <f>ROUND(I601*H601,2)</f>
        <v>0</v>
      </c>
      <c r="BL601" s="18" t="s">
        <v>164</v>
      </c>
      <c r="BM601" s="230" t="s">
        <v>587</v>
      </c>
    </row>
    <row r="602" s="13" customFormat="1">
      <c r="A602" s="13"/>
      <c r="B602" s="232"/>
      <c r="C602" s="233"/>
      <c r="D602" s="234" t="s">
        <v>165</v>
      </c>
      <c r="E602" s="235" t="s">
        <v>1</v>
      </c>
      <c r="F602" s="236" t="s">
        <v>555</v>
      </c>
      <c r="G602" s="233"/>
      <c r="H602" s="235" t="s">
        <v>1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2" t="s">
        <v>165</v>
      </c>
      <c r="AU602" s="242" t="s">
        <v>83</v>
      </c>
      <c r="AV602" s="13" t="s">
        <v>83</v>
      </c>
      <c r="AW602" s="13" t="s">
        <v>31</v>
      </c>
      <c r="AX602" s="13" t="s">
        <v>75</v>
      </c>
      <c r="AY602" s="242" t="s">
        <v>161</v>
      </c>
    </row>
    <row r="603" s="15" customFormat="1">
      <c r="A603" s="15"/>
      <c r="B603" s="254"/>
      <c r="C603" s="255"/>
      <c r="D603" s="234" t="s">
        <v>165</v>
      </c>
      <c r="E603" s="256" t="s">
        <v>1</v>
      </c>
      <c r="F603" s="257" t="s">
        <v>556</v>
      </c>
      <c r="G603" s="255"/>
      <c r="H603" s="258">
        <v>4.4800000000000004</v>
      </c>
      <c r="I603" s="259"/>
      <c r="J603" s="255"/>
      <c r="K603" s="255"/>
      <c r="L603" s="260"/>
      <c r="M603" s="261"/>
      <c r="N603" s="262"/>
      <c r="O603" s="262"/>
      <c r="P603" s="262"/>
      <c r="Q603" s="262"/>
      <c r="R603" s="262"/>
      <c r="S603" s="262"/>
      <c r="T603" s="263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4" t="s">
        <v>165</v>
      </c>
      <c r="AU603" s="264" t="s">
        <v>83</v>
      </c>
      <c r="AV603" s="15" t="s">
        <v>85</v>
      </c>
      <c r="AW603" s="15" t="s">
        <v>31</v>
      </c>
      <c r="AX603" s="15" t="s">
        <v>75</v>
      </c>
      <c r="AY603" s="264" t="s">
        <v>161</v>
      </c>
    </row>
    <row r="604" s="16" customFormat="1">
      <c r="A604" s="16"/>
      <c r="B604" s="265"/>
      <c r="C604" s="266"/>
      <c r="D604" s="234" t="s">
        <v>165</v>
      </c>
      <c r="E604" s="267" t="s">
        <v>1</v>
      </c>
      <c r="F604" s="268" t="s">
        <v>215</v>
      </c>
      <c r="G604" s="266"/>
      <c r="H604" s="269">
        <v>4.4800000000000004</v>
      </c>
      <c r="I604" s="270"/>
      <c r="J604" s="266"/>
      <c r="K604" s="266"/>
      <c r="L604" s="271"/>
      <c r="M604" s="272"/>
      <c r="N604" s="273"/>
      <c r="O604" s="273"/>
      <c r="P604" s="273"/>
      <c r="Q604" s="273"/>
      <c r="R604" s="273"/>
      <c r="S604" s="273"/>
      <c r="T604" s="274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T604" s="275" t="s">
        <v>165</v>
      </c>
      <c r="AU604" s="275" t="s">
        <v>83</v>
      </c>
      <c r="AV604" s="16" t="s">
        <v>216</v>
      </c>
      <c r="AW604" s="16" t="s">
        <v>31</v>
      </c>
      <c r="AX604" s="16" t="s">
        <v>75</v>
      </c>
      <c r="AY604" s="275" t="s">
        <v>161</v>
      </c>
    </row>
    <row r="605" s="13" customFormat="1">
      <c r="A605" s="13"/>
      <c r="B605" s="232"/>
      <c r="C605" s="233"/>
      <c r="D605" s="234" t="s">
        <v>165</v>
      </c>
      <c r="E605" s="235" t="s">
        <v>1</v>
      </c>
      <c r="F605" s="236" t="s">
        <v>557</v>
      </c>
      <c r="G605" s="233"/>
      <c r="H605" s="235" t="s">
        <v>1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165</v>
      </c>
      <c r="AU605" s="242" t="s">
        <v>83</v>
      </c>
      <c r="AV605" s="13" t="s">
        <v>83</v>
      </c>
      <c r="AW605" s="13" t="s">
        <v>31</v>
      </c>
      <c r="AX605" s="13" t="s">
        <v>75</v>
      </c>
      <c r="AY605" s="242" t="s">
        <v>161</v>
      </c>
    </row>
    <row r="606" s="15" customFormat="1">
      <c r="A606" s="15"/>
      <c r="B606" s="254"/>
      <c r="C606" s="255"/>
      <c r="D606" s="234" t="s">
        <v>165</v>
      </c>
      <c r="E606" s="256" t="s">
        <v>1</v>
      </c>
      <c r="F606" s="257" t="s">
        <v>558</v>
      </c>
      <c r="G606" s="255"/>
      <c r="H606" s="258">
        <v>12.75</v>
      </c>
      <c r="I606" s="259"/>
      <c r="J606" s="255"/>
      <c r="K606" s="255"/>
      <c r="L606" s="260"/>
      <c r="M606" s="261"/>
      <c r="N606" s="262"/>
      <c r="O606" s="262"/>
      <c r="P606" s="262"/>
      <c r="Q606" s="262"/>
      <c r="R606" s="262"/>
      <c r="S606" s="262"/>
      <c r="T606" s="263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4" t="s">
        <v>165</v>
      </c>
      <c r="AU606" s="264" t="s">
        <v>83</v>
      </c>
      <c r="AV606" s="15" t="s">
        <v>85</v>
      </c>
      <c r="AW606" s="15" t="s">
        <v>31</v>
      </c>
      <c r="AX606" s="15" t="s">
        <v>75</v>
      </c>
      <c r="AY606" s="264" t="s">
        <v>161</v>
      </c>
    </row>
    <row r="607" s="16" customFormat="1">
      <c r="A607" s="16"/>
      <c r="B607" s="265"/>
      <c r="C607" s="266"/>
      <c r="D607" s="234" t="s">
        <v>165</v>
      </c>
      <c r="E607" s="267" t="s">
        <v>1</v>
      </c>
      <c r="F607" s="268" t="s">
        <v>215</v>
      </c>
      <c r="G607" s="266"/>
      <c r="H607" s="269">
        <v>12.75</v>
      </c>
      <c r="I607" s="270"/>
      <c r="J607" s="266"/>
      <c r="K607" s="266"/>
      <c r="L607" s="271"/>
      <c r="M607" s="272"/>
      <c r="N607" s="273"/>
      <c r="O607" s="273"/>
      <c r="P607" s="273"/>
      <c r="Q607" s="273"/>
      <c r="R607" s="273"/>
      <c r="S607" s="273"/>
      <c r="T607" s="274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T607" s="275" t="s">
        <v>165</v>
      </c>
      <c r="AU607" s="275" t="s">
        <v>83</v>
      </c>
      <c r="AV607" s="16" t="s">
        <v>216</v>
      </c>
      <c r="AW607" s="16" t="s">
        <v>31</v>
      </c>
      <c r="AX607" s="16" t="s">
        <v>75</v>
      </c>
      <c r="AY607" s="275" t="s">
        <v>161</v>
      </c>
    </row>
    <row r="608" s="13" customFormat="1">
      <c r="A608" s="13"/>
      <c r="B608" s="232"/>
      <c r="C608" s="233"/>
      <c r="D608" s="234" t="s">
        <v>165</v>
      </c>
      <c r="E608" s="235" t="s">
        <v>1</v>
      </c>
      <c r="F608" s="236" t="s">
        <v>563</v>
      </c>
      <c r="G608" s="233"/>
      <c r="H608" s="235" t="s">
        <v>1</v>
      </c>
      <c r="I608" s="237"/>
      <c r="J608" s="233"/>
      <c r="K608" s="233"/>
      <c r="L608" s="238"/>
      <c r="M608" s="239"/>
      <c r="N608" s="240"/>
      <c r="O608" s="240"/>
      <c r="P608" s="240"/>
      <c r="Q608" s="240"/>
      <c r="R608" s="240"/>
      <c r="S608" s="240"/>
      <c r="T608" s="24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2" t="s">
        <v>165</v>
      </c>
      <c r="AU608" s="242" t="s">
        <v>83</v>
      </c>
      <c r="AV608" s="13" t="s">
        <v>83</v>
      </c>
      <c r="AW608" s="13" t="s">
        <v>31</v>
      </c>
      <c r="AX608" s="13" t="s">
        <v>75</v>
      </c>
      <c r="AY608" s="242" t="s">
        <v>161</v>
      </c>
    </row>
    <row r="609" s="15" customFormat="1">
      <c r="A609" s="15"/>
      <c r="B609" s="254"/>
      <c r="C609" s="255"/>
      <c r="D609" s="234" t="s">
        <v>165</v>
      </c>
      <c r="E609" s="256" t="s">
        <v>1</v>
      </c>
      <c r="F609" s="257" t="s">
        <v>564</v>
      </c>
      <c r="G609" s="255"/>
      <c r="H609" s="258">
        <v>5.1699999999999999</v>
      </c>
      <c r="I609" s="259"/>
      <c r="J609" s="255"/>
      <c r="K609" s="255"/>
      <c r="L609" s="260"/>
      <c r="M609" s="261"/>
      <c r="N609" s="262"/>
      <c r="O609" s="262"/>
      <c r="P609" s="262"/>
      <c r="Q609" s="262"/>
      <c r="R609" s="262"/>
      <c r="S609" s="262"/>
      <c r="T609" s="263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4" t="s">
        <v>165</v>
      </c>
      <c r="AU609" s="264" t="s">
        <v>83</v>
      </c>
      <c r="AV609" s="15" t="s">
        <v>85</v>
      </c>
      <c r="AW609" s="15" t="s">
        <v>31</v>
      </c>
      <c r="AX609" s="15" t="s">
        <v>75</v>
      </c>
      <c r="AY609" s="264" t="s">
        <v>161</v>
      </c>
    </row>
    <row r="610" s="16" customFormat="1">
      <c r="A610" s="16"/>
      <c r="B610" s="265"/>
      <c r="C610" s="266"/>
      <c r="D610" s="234" t="s">
        <v>165</v>
      </c>
      <c r="E610" s="267" t="s">
        <v>1</v>
      </c>
      <c r="F610" s="268" t="s">
        <v>215</v>
      </c>
      <c r="G610" s="266"/>
      <c r="H610" s="269">
        <v>5.1699999999999999</v>
      </c>
      <c r="I610" s="270"/>
      <c r="J610" s="266"/>
      <c r="K610" s="266"/>
      <c r="L610" s="271"/>
      <c r="M610" s="272"/>
      <c r="N610" s="273"/>
      <c r="O610" s="273"/>
      <c r="P610" s="273"/>
      <c r="Q610" s="273"/>
      <c r="R610" s="273"/>
      <c r="S610" s="273"/>
      <c r="T610" s="274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T610" s="275" t="s">
        <v>165</v>
      </c>
      <c r="AU610" s="275" t="s">
        <v>83</v>
      </c>
      <c r="AV610" s="16" t="s">
        <v>216</v>
      </c>
      <c r="AW610" s="16" t="s">
        <v>31</v>
      </c>
      <c r="AX610" s="16" t="s">
        <v>75</v>
      </c>
      <c r="AY610" s="275" t="s">
        <v>161</v>
      </c>
    </row>
    <row r="611" s="13" customFormat="1">
      <c r="A611" s="13"/>
      <c r="B611" s="232"/>
      <c r="C611" s="233"/>
      <c r="D611" s="234" t="s">
        <v>165</v>
      </c>
      <c r="E611" s="235" t="s">
        <v>1</v>
      </c>
      <c r="F611" s="236" t="s">
        <v>565</v>
      </c>
      <c r="G611" s="233"/>
      <c r="H611" s="235" t="s">
        <v>1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2" t="s">
        <v>165</v>
      </c>
      <c r="AU611" s="242" t="s">
        <v>83</v>
      </c>
      <c r="AV611" s="13" t="s">
        <v>83</v>
      </c>
      <c r="AW611" s="13" t="s">
        <v>31</v>
      </c>
      <c r="AX611" s="13" t="s">
        <v>75</v>
      </c>
      <c r="AY611" s="242" t="s">
        <v>161</v>
      </c>
    </row>
    <row r="612" s="15" customFormat="1">
      <c r="A612" s="15"/>
      <c r="B612" s="254"/>
      <c r="C612" s="255"/>
      <c r="D612" s="234" t="s">
        <v>165</v>
      </c>
      <c r="E612" s="256" t="s">
        <v>1</v>
      </c>
      <c r="F612" s="257" t="s">
        <v>566</v>
      </c>
      <c r="G612" s="255"/>
      <c r="H612" s="258">
        <v>3.6000000000000001</v>
      </c>
      <c r="I612" s="259"/>
      <c r="J612" s="255"/>
      <c r="K612" s="255"/>
      <c r="L612" s="260"/>
      <c r="M612" s="261"/>
      <c r="N612" s="262"/>
      <c r="O612" s="262"/>
      <c r="P612" s="262"/>
      <c r="Q612" s="262"/>
      <c r="R612" s="262"/>
      <c r="S612" s="262"/>
      <c r="T612" s="263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4" t="s">
        <v>165</v>
      </c>
      <c r="AU612" s="264" t="s">
        <v>83</v>
      </c>
      <c r="AV612" s="15" t="s">
        <v>85</v>
      </c>
      <c r="AW612" s="15" t="s">
        <v>31</v>
      </c>
      <c r="AX612" s="15" t="s">
        <v>75</v>
      </c>
      <c r="AY612" s="264" t="s">
        <v>161</v>
      </c>
    </row>
    <row r="613" s="16" customFormat="1">
      <c r="A613" s="16"/>
      <c r="B613" s="265"/>
      <c r="C613" s="266"/>
      <c r="D613" s="234" t="s">
        <v>165</v>
      </c>
      <c r="E613" s="267" t="s">
        <v>1</v>
      </c>
      <c r="F613" s="268" t="s">
        <v>215</v>
      </c>
      <c r="G613" s="266"/>
      <c r="H613" s="269">
        <v>3.6000000000000001</v>
      </c>
      <c r="I613" s="270"/>
      <c r="J613" s="266"/>
      <c r="K613" s="266"/>
      <c r="L613" s="271"/>
      <c r="M613" s="272"/>
      <c r="N613" s="273"/>
      <c r="O613" s="273"/>
      <c r="P613" s="273"/>
      <c r="Q613" s="273"/>
      <c r="R613" s="273"/>
      <c r="S613" s="273"/>
      <c r="T613" s="274"/>
      <c r="U613" s="16"/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T613" s="275" t="s">
        <v>165</v>
      </c>
      <c r="AU613" s="275" t="s">
        <v>83</v>
      </c>
      <c r="AV613" s="16" t="s">
        <v>216</v>
      </c>
      <c r="AW613" s="16" t="s">
        <v>31</v>
      </c>
      <c r="AX613" s="16" t="s">
        <v>75</v>
      </c>
      <c r="AY613" s="275" t="s">
        <v>161</v>
      </c>
    </row>
    <row r="614" s="13" customFormat="1">
      <c r="A614" s="13"/>
      <c r="B614" s="232"/>
      <c r="C614" s="233"/>
      <c r="D614" s="234" t="s">
        <v>165</v>
      </c>
      <c r="E614" s="235" t="s">
        <v>1</v>
      </c>
      <c r="F614" s="236" t="s">
        <v>567</v>
      </c>
      <c r="G614" s="233"/>
      <c r="H614" s="235" t="s">
        <v>1</v>
      </c>
      <c r="I614" s="237"/>
      <c r="J614" s="233"/>
      <c r="K614" s="233"/>
      <c r="L614" s="238"/>
      <c r="M614" s="239"/>
      <c r="N614" s="240"/>
      <c r="O614" s="240"/>
      <c r="P614" s="240"/>
      <c r="Q614" s="240"/>
      <c r="R614" s="240"/>
      <c r="S614" s="240"/>
      <c r="T614" s="24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2" t="s">
        <v>165</v>
      </c>
      <c r="AU614" s="242" t="s">
        <v>83</v>
      </c>
      <c r="AV614" s="13" t="s">
        <v>83</v>
      </c>
      <c r="AW614" s="13" t="s">
        <v>31</v>
      </c>
      <c r="AX614" s="13" t="s">
        <v>75</v>
      </c>
      <c r="AY614" s="242" t="s">
        <v>161</v>
      </c>
    </row>
    <row r="615" s="15" customFormat="1">
      <c r="A615" s="15"/>
      <c r="B615" s="254"/>
      <c r="C615" s="255"/>
      <c r="D615" s="234" t="s">
        <v>165</v>
      </c>
      <c r="E615" s="256" t="s">
        <v>1</v>
      </c>
      <c r="F615" s="257" t="s">
        <v>568</v>
      </c>
      <c r="G615" s="255"/>
      <c r="H615" s="258">
        <v>5.5999999999999996</v>
      </c>
      <c r="I615" s="259"/>
      <c r="J615" s="255"/>
      <c r="K615" s="255"/>
      <c r="L615" s="260"/>
      <c r="M615" s="261"/>
      <c r="N615" s="262"/>
      <c r="O615" s="262"/>
      <c r="P615" s="262"/>
      <c r="Q615" s="262"/>
      <c r="R615" s="262"/>
      <c r="S615" s="262"/>
      <c r="T615" s="263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4" t="s">
        <v>165</v>
      </c>
      <c r="AU615" s="264" t="s">
        <v>83</v>
      </c>
      <c r="AV615" s="15" t="s">
        <v>85</v>
      </c>
      <c r="AW615" s="15" t="s">
        <v>31</v>
      </c>
      <c r="AX615" s="15" t="s">
        <v>75</v>
      </c>
      <c r="AY615" s="264" t="s">
        <v>161</v>
      </c>
    </row>
    <row r="616" s="16" customFormat="1">
      <c r="A616" s="16"/>
      <c r="B616" s="265"/>
      <c r="C616" s="266"/>
      <c r="D616" s="234" t="s">
        <v>165</v>
      </c>
      <c r="E616" s="267" t="s">
        <v>1</v>
      </c>
      <c r="F616" s="268" t="s">
        <v>215</v>
      </c>
      <c r="G616" s="266"/>
      <c r="H616" s="269">
        <v>5.5999999999999996</v>
      </c>
      <c r="I616" s="270"/>
      <c r="J616" s="266"/>
      <c r="K616" s="266"/>
      <c r="L616" s="271"/>
      <c r="M616" s="272"/>
      <c r="N616" s="273"/>
      <c r="O616" s="273"/>
      <c r="P616" s="273"/>
      <c r="Q616" s="273"/>
      <c r="R616" s="273"/>
      <c r="S616" s="273"/>
      <c r="T616" s="274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T616" s="275" t="s">
        <v>165</v>
      </c>
      <c r="AU616" s="275" t="s">
        <v>83</v>
      </c>
      <c r="AV616" s="16" t="s">
        <v>216</v>
      </c>
      <c r="AW616" s="16" t="s">
        <v>31</v>
      </c>
      <c r="AX616" s="16" t="s">
        <v>75</v>
      </c>
      <c r="AY616" s="275" t="s">
        <v>161</v>
      </c>
    </row>
    <row r="617" s="13" customFormat="1">
      <c r="A617" s="13"/>
      <c r="B617" s="232"/>
      <c r="C617" s="233"/>
      <c r="D617" s="234" t="s">
        <v>165</v>
      </c>
      <c r="E617" s="235" t="s">
        <v>1</v>
      </c>
      <c r="F617" s="236" t="s">
        <v>569</v>
      </c>
      <c r="G617" s="233"/>
      <c r="H617" s="235" t="s">
        <v>1</v>
      </c>
      <c r="I617" s="237"/>
      <c r="J617" s="233"/>
      <c r="K617" s="233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165</v>
      </c>
      <c r="AU617" s="242" t="s">
        <v>83</v>
      </c>
      <c r="AV617" s="13" t="s">
        <v>83</v>
      </c>
      <c r="AW617" s="13" t="s">
        <v>31</v>
      </c>
      <c r="AX617" s="13" t="s">
        <v>75</v>
      </c>
      <c r="AY617" s="242" t="s">
        <v>161</v>
      </c>
    </row>
    <row r="618" s="15" customFormat="1">
      <c r="A618" s="15"/>
      <c r="B618" s="254"/>
      <c r="C618" s="255"/>
      <c r="D618" s="234" t="s">
        <v>165</v>
      </c>
      <c r="E618" s="256" t="s">
        <v>1</v>
      </c>
      <c r="F618" s="257" t="s">
        <v>570</v>
      </c>
      <c r="G618" s="255"/>
      <c r="H618" s="258">
        <v>3.3999999999999999</v>
      </c>
      <c r="I618" s="259"/>
      <c r="J618" s="255"/>
      <c r="K618" s="255"/>
      <c r="L618" s="260"/>
      <c r="M618" s="261"/>
      <c r="N618" s="262"/>
      <c r="O618" s="262"/>
      <c r="P618" s="262"/>
      <c r="Q618" s="262"/>
      <c r="R618" s="262"/>
      <c r="S618" s="262"/>
      <c r="T618" s="263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4" t="s">
        <v>165</v>
      </c>
      <c r="AU618" s="264" t="s">
        <v>83</v>
      </c>
      <c r="AV618" s="15" t="s">
        <v>85</v>
      </c>
      <c r="AW618" s="15" t="s">
        <v>31</v>
      </c>
      <c r="AX618" s="15" t="s">
        <v>75</v>
      </c>
      <c r="AY618" s="264" t="s">
        <v>161</v>
      </c>
    </row>
    <row r="619" s="16" customFormat="1">
      <c r="A619" s="16"/>
      <c r="B619" s="265"/>
      <c r="C619" s="266"/>
      <c r="D619" s="234" t="s">
        <v>165</v>
      </c>
      <c r="E619" s="267" t="s">
        <v>1</v>
      </c>
      <c r="F619" s="268" t="s">
        <v>215</v>
      </c>
      <c r="G619" s="266"/>
      <c r="H619" s="269">
        <v>3.3999999999999999</v>
      </c>
      <c r="I619" s="270"/>
      <c r="J619" s="266"/>
      <c r="K619" s="266"/>
      <c r="L619" s="271"/>
      <c r="M619" s="272"/>
      <c r="N619" s="273"/>
      <c r="O619" s="273"/>
      <c r="P619" s="273"/>
      <c r="Q619" s="273"/>
      <c r="R619" s="273"/>
      <c r="S619" s="273"/>
      <c r="T619" s="274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275" t="s">
        <v>165</v>
      </c>
      <c r="AU619" s="275" t="s">
        <v>83</v>
      </c>
      <c r="AV619" s="16" t="s">
        <v>216</v>
      </c>
      <c r="AW619" s="16" t="s">
        <v>31</v>
      </c>
      <c r="AX619" s="16" t="s">
        <v>75</v>
      </c>
      <c r="AY619" s="275" t="s">
        <v>161</v>
      </c>
    </row>
    <row r="620" s="13" customFormat="1">
      <c r="A620" s="13"/>
      <c r="B620" s="232"/>
      <c r="C620" s="233"/>
      <c r="D620" s="234" t="s">
        <v>165</v>
      </c>
      <c r="E620" s="235" t="s">
        <v>1</v>
      </c>
      <c r="F620" s="236" t="s">
        <v>571</v>
      </c>
      <c r="G620" s="233"/>
      <c r="H620" s="235" t="s">
        <v>1</v>
      </c>
      <c r="I620" s="237"/>
      <c r="J620" s="233"/>
      <c r="K620" s="233"/>
      <c r="L620" s="238"/>
      <c r="M620" s="239"/>
      <c r="N620" s="240"/>
      <c r="O620" s="240"/>
      <c r="P620" s="240"/>
      <c r="Q620" s="240"/>
      <c r="R620" s="240"/>
      <c r="S620" s="240"/>
      <c r="T620" s="24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2" t="s">
        <v>165</v>
      </c>
      <c r="AU620" s="242" t="s">
        <v>83</v>
      </c>
      <c r="AV620" s="13" t="s">
        <v>83</v>
      </c>
      <c r="AW620" s="13" t="s">
        <v>31</v>
      </c>
      <c r="AX620" s="13" t="s">
        <v>75</v>
      </c>
      <c r="AY620" s="242" t="s">
        <v>161</v>
      </c>
    </row>
    <row r="621" s="15" customFormat="1">
      <c r="A621" s="15"/>
      <c r="B621" s="254"/>
      <c r="C621" s="255"/>
      <c r="D621" s="234" t="s">
        <v>165</v>
      </c>
      <c r="E621" s="256" t="s">
        <v>1</v>
      </c>
      <c r="F621" s="257" t="s">
        <v>572</v>
      </c>
      <c r="G621" s="255"/>
      <c r="H621" s="258">
        <v>2.6000000000000001</v>
      </c>
      <c r="I621" s="259"/>
      <c r="J621" s="255"/>
      <c r="K621" s="255"/>
      <c r="L621" s="260"/>
      <c r="M621" s="261"/>
      <c r="N621" s="262"/>
      <c r="O621" s="262"/>
      <c r="P621" s="262"/>
      <c r="Q621" s="262"/>
      <c r="R621" s="262"/>
      <c r="S621" s="262"/>
      <c r="T621" s="26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4" t="s">
        <v>165</v>
      </c>
      <c r="AU621" s="264" t="s">
        <v>83</v>
      </c>
      <c r="AV621" s="15" t="s">
        <v>85</v>
      </c>
      <c r="AW621" s="15" t="s">
        <v>31</v>
      </c>
      <c r="AX621" s="15" t="s">
        <v>75</v>
      </c>
      <c r="AY621" s="264" t="s">
        <v>161</v>
      </c>
    </row>
    <row r="622" s="16" customFormat="1">
      <c r="A622" s="16"/>
      <c r="B622" s="265"/>
      <c r="C622" s="266"/>
      <c r="D622" s="234" t="s">
        <v>165</v>
      </c>
      <c r="E622" s="267" t="s">
        <v>1</v>
      </c>
      <c r="F622" s="268" t="s">
        <v>215</v>
      </c>
      <c r="G622" s="266"/>
      <c r="H622" s="269">
        <v>2.6000000000000001</v>
      </c>
      <c r="I622" s="270"/>
      <c r="J622" s="266"/>
      <c r="K622" s="266"/>
      <c r="L622" s="271"/>
      <c r="M622" s="272"/>
      <c r="N622" s="273"/>
      <c r="O622" s="273"/>
      <c r="P622" s="273"/>
      <c r="Q622" s="273"/>
      <c r="R622" s="273"/>
      <c r="S622" s="273"/>
      <c r="T622" s="274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75" t="s">
        <v>165</v>
      </c>
      <c r="AU622" s="275" t="s">
        <v>83</v>
      </c>
      <c r="AV622" s="16" t="s">
        <v>216</v>
      </c>
      <c r="AW622" s="16" t="s">
        <v>31</v>
      </c>
      <c r="AX622" s="16" t="s">
        <v>75</v>
      </c>
      <c r="AY622" s="275" t="s">
        <v>161</v>
      </c>
    </row>
    <row r="623" s="13" customFormat="1">
      <c r="A623" s="13"/>
      <c r="B623" s="232"/>
      <c r="C623" s="233"/>
      <c r="D623" s="234" t="s">
        <v>165</v>
      </c>
      <c r="E623" s="235" t="s">
        <v>1</v>
      </c>
      <c r="F623" s="236" t="s">
        <v>573</v>
      </c>
      <c r="G623" s="233"/>
      <c r="H623" s="235" t="s">
        <v>1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2" t="s">
        <v>165</v>
      </c>
      <c r="AU623" s="242" t="s">
        <v>83</v>
      </c>
      <c r="AV623" s="13" t="s">
        <v>83</v>
      </c>
      <c r="AW623" s="13" t="s">
        <v>31</v>
      </c>
      <c r="AX623" s="13" t="s">
        <v>75</v>
      </c>
      <c r="AY623" s="242" t="s">
        <v>161</v>
      </c>
    </row>
    <row r="624" s="15" customFormat="1">
      <c r="A624" s="15"/>
      <c r="B624" s="254"/>
      <c r="C624" s="255"/>
      <c r="D624" s="234" t="s">
        <v>165</v>
      </c>
      <c r="E624" s="256" t="s">
        <v>1</v>
      </c>
      <c r="F624" s="257" t="s">
        <v>574</v>
      </c>
      <c r="G624" s="255"/>
      <c r="H624" s="258">
        <v>4.9299999999999997</v>
      </c>
      <c r="I624" s="259"/>
      <c r="J624" s="255"/>
      <c r="K624" s="255"/>
      <c r="L624" s="260"/>
      <c r="M624" s="261"/>
      <c r="N624" s="262"/>
      <c r="O624" s="262"/>
      <c r="P624" s="262"/>
      <c r="Q624" s="262"/>
      <c r="R624" s="262"/>
      <c r="S624" s="262"/>
      <c r="T624" s="263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4" t="s">
        <v>165</v>
      </c>
      <c r="AU624" s="264" t="s">
        <v>83</v>
      </c>
      <c r="AV624" s="15" t="s">
        <v>85</v>
      </c>
      <c r="AW624" s="15" t="s">
        <v>31</v>
      </c>
      <c r="AX624" s="15" t="s">
        <v>75</v>
      </c>
      <c r="AY624" s="264" t="s">
        <v>161</v>
      </c>
    </row>
    <row r="625" s="16" customFormat="1">
      <c r="A625" s="16"/>
      <c r="B625" s="265"/>
      <c r="C625" s="266"/>
      <c r="D625" s="234" t="s">
        <v>165</v>
      </c>
      <c r="E625" s="267" t="s">
        <v>1</v>
      </c>
      <c r="F625" s="268" t="s">
        <v>215</v>
      </c>
      <c r="G625" s="266"/>
      <c r="H625" s="269">
        <v>4.9299999999999997</v>
      </c>
      <c r="I625" s="270"/>
      <c r="J625" s="266"/>
      <c r="K625" s="266"/>
      <c r="L625" s="271"/>
      <c r="M625" s="272"/>
      <c r="N625" s="273"/>
      <c r="O625" s="273"/>
      <c r="P625" s="273"/>
      <c r="Q625" s="273"/>
      <c r="R625" s="273"/>
      <c r="S625" s="273"/>
      <c r="T625" s="274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T625" s="275" t="s">
        <v>165</v>
      </c>
      <c r="AU625" s="275" t="s">
        <v>83</v>
      </c>
      <c r="AV625" s="16" t="s">
        <v>216</v>
      </c>
      <c r="AW625" s="16" t="s">
        <v>31</v>
      </c>
      <c r="AX625" s="16" t="s">
        <v>75</v>
      </c>
      <c r="AY625" s="275" t="s">
        <v>161</v>
      </c>
    </row>
    <row r="626" s="13" customFormat="1">
      <c r="A626" s="13"/>
      <c r="B626" s="232"/>
      <c r="C626" s="233"/>
      <c r="D626" s="234" t="s">
        <v>165</v>
      </c>
      <c r="E626" s="235" t="s">
        <v>1</v>
      </c>
      <c r="F626" s="236" t="s">
        <v>575</v>
      </c>
      <c r="G626" s="233"/>
      <c r="H626" s="235" t="s">
        <v>1</v>
      </c>
      <c r="I626" s="237"/>
      <c r="J626" s="233"/>
      <c r="K626" s="233"/>
      <c r="L626" s="238"/>
      <c r="M626" s="239"/>
      <c r="N626" s="240"/>
      <c r="O626" s="240"/>
      <c r="P626" s="240"/>
      <c r="Q626" s="240"/>
      <c r="R626" s="240"/>
      <c r="S626" s="240"/>
      <c r="T626" s="24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2" t="s">
        <v>165</v>
      </c>
      <c r="AU626" s="242" t="s">
        <v>83</v>
      </c>
      <c r="AV626" s="13" t="s">
        <v>83</v>
      </c>
      <c r="AW626" s="13" t="s">
        <v>31</v>
      </c>
      <c r="AX626" s="13" t="s">
        <v>75</v>
      </c>
      <c r="AY626" s="242" t="s">
        <v>161</v>
      </c>
    </row>
    <row r="627" s="15" customFormat="1">
      <c r="A627" s="15"/>
      <c r="B627" s="254"/>
      <c r="C627" s="255"/>
      <c r="D627" s="234" t="s">
        <v>165</v>
      </c>
      <c r="E627" s="256" t="s">
        <v>1</v>
      </c>
      <c r="F627" s="257" t="s">
        <v>576</v>
      </c>
      <c r="G627" s="255"/>
      <c r="H627" s="258">
        <v>5.54</v>
      </c>
      <c r="I627" s="259"/>
      <c r="J627" s="255"/>
      <c r="K627" s="255"/>
      <c r="L627" s="260"/>
      <c r="M627" s="261"/>
      <c r="N627" s="262"/>
      <c r="O627" s="262"/>
      <c r="P627" s="262"/>
      <c r="Q627" s="262"/>
      <c r="R627" s="262"/>
      <c r="S627" s="262"/>
      <c r="T627" s="263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4" t="s">
        <v>165</v>
      </c>
      <c r="AU627" s="264" t="s">
        <v>83</v>
      </c>
      <c r="AV627" s="15" t="s">
        <v>85</v>
      </c>
      <c r="AW627" s="15" t="s">
        <v>31</v>
      </c>
      <c r="AX627" s="15" t="s">
        <v>75</v>
      </c>
      <c r="AY627" s="264" t="s">
        <v>161</v>
      </c>
    </row>
    <row r="628" s="16" customFormat="1">
      <c r="A628" s="16"/>
      <c r="B628" s="265"/>
      <c r="C628" s="266"/>
      <c r="D628" s="234" t="s">
        <v>165</v>
      </c>
      <c r="E628" s="267" t="s">
        <v>1</v>
      </c>
      <c r="F628" s="268" t="s">
        <v>215</v>
      </c>
      <c r="G628" s="266"/>
      <c r="H628" s="269">
        <v>5.54</v>
      </c>
      <c r="I628" s="270"/>
      <c r="J628" s="266"/>
      <c r="K628" s="266"/>
      <c r="L628" s="271"/>
      <c r="M628" s="272"/>
      <c r="N628" s="273"/>
      <c r="O628" s="273"/>
      <c r="P628" s="273"/>
      <c r="Q628" s="273"/>
      <c r="R628" s="273"/>
      <c r="S628" s="273"/>
      <c r="T628" s="274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T628" s="275" t="s">
        <v>165</v>
      </c>
      <c r="AU628" s="275" t="s">
        <v>83</v>
      </c>
      <c r="AV628" s="16" t="s">
        <v>216</v>
      </c>
      <c r="AW628" s="16" t="s">
        <v>31</v>
      </c>
      <c r="AX628" s="16" t="s">
        <v>75</v>
      </c>
      <c r="AY628" s="275" t="s">
        <v>161</v>
      </c>
    </row>
    <row r="629" s="13" customFormat="1">
      <c r="A629" s="13"/>
      <c r="B629" s="232"/>
      <c r="C629" s="233"/>
      <c r="D629" s="234" t="s">
        <v>165</v>
      </c>
      <c r="E629" s="235" t="s">
        <v>1</v>
      </c>
      <c r="F629" s="236" t="s">
        <v>577</v>
      </c>
      <c r="G629" s="233"/>
      <c r="H629" s="235" t="s">
        <v>1</v>
      </c>
      <c r="I629" s="237"/>
      <c r="J629" s="233"/>
      <c r="K629" s="233"/>
      <c r="L629" s="238"/>
      <c r="M629" s="239"/>
      <c r="N629" s="240"/>
      <c r="O629" s="240"/>
      <c r="P629" s="240"/>
      <c r="Q629" s="240"/>
      <c r="R629" s="240"/>
      <c r="S629" s="240"/>
      <c r="T629" s="24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2" t="s">
        <v>165</v>
      </c>
      <c r="AU629" s="242" t="s">
        <v>83</v>
      </c>
      <c r="AV629" s="13" t="s">
        <v>83</v>
      </c>
      <c r="AW629" s="13" t="s">
        <v>31</v>
      </c>
      <c r="AX629" s="13" t="s">
        <v>75</v>
      </c>
      <c r="AY629" s="242" t="s">
        <v>161</v>
      </c>
    </row>
    <row r="630" s="15" customFormat="1">
      <c r="A630" s="15"/>
      <c r="B630" s="254"/>
      <c r="C630" s="255"/>
      <c r="D630" s="234" t="s">
        <v>165</v>
      </c>
      <c r="E630" s="256" t="s">
        <v>1</v>
      </c>
      <c r="F630" s="257" t="s">
        <v>578</v>
      </c>
      <c r="G630" s="255"/>
      <c r="H630" s="258">
        <v>5.4500000000000002</v>
      </c>
      <c r="I630" s="259"/>
      <c r="J630" s="255"/>
      <c r="K630" s="255"/>
      <c r="L630" s="260"/>
      <c r="M630" s="261"/>
      <c r="N630" s="262"/>
      <c r="O630" s="262"/>
      <c r="P630" s="262"/>
      <c r="Q630" s="262"/>
      <c r="R630" s="262"/>
      <c r="S630" s="262"/>
      <c r="T630" s="263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64" t="s">
        <v>165</v>
      </c>
      <c r="AU630" s="264" t="s">
        <v>83</v>
      </c>
      <c r="AV630" s="15" t="s">
        <v>85</v>
      </c>
      <c r="AW630" s="15" t="s">
        <v>31</v>
      </c>
      <c r="AX630" s="15" t="s">
        <v>75</v>
      </c>
      <c r="AY630" s="264" t="s">
        <v>161</v>
      </c>
    </row>
    <row r="631" s="16" customFormat="1">
      <c r="A631" s="16"/>
      <c r="B631" s="265"/>
      <c r="C631" s="266"/>
      <c r="D631" s="234" t="s">
        <v>165</v>
      </c>
      <c r="E631" s="267" t="s">
        <v>1</v>
      </c>
      <c r="F631" s="268" t="s">
        <v>215</v>
      </c>
      <c r="G631" s="266"/>
      <c r="H631" s="269">
        <v>5.4500000000000002</v>
      </c>
      <c r="I631" s="270"/>
      <c r="J631" s="266"/>
      <c r="K631" s="266"/>
      <c r="L631" s="271"/>
      <c r="M631" s="272"/>
      <c r="N631" s="273"/>
      <c r="O631" s="273"/>
      <c r="P631" s="273"/>
      <c r="Q631" s="273"/>
      <c r="R631" s="273"/>
      <c r="S631" s="273"/>
      <c r="T631" s="274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T631" s="275" t="s">
        <v>165</v>
      </c>
      <c r="AU631" s="275" t="s">
        <v>83</v>
      </c>
      <c r="AV631" s="16" t="s">
        <v>216</v>
      </c>
      <c r="AW631" s="16" t="s">
        <v>31</v>
      </c>
      <c r="AX631" s="16" t="s">
        <v>75</v>
      </c>
      <c r="AY631" s="275" t="s">
        <v>161</v>
      </c>
    </row>
    <row r="632" s="15" customFormat="1">
      <c r="A632" s="15"/>
      <c r="B632" s="254"/>
      <c r="C632" s="255"/>
      <c r="D632" s="234" t="s">
        <v>165</v>
      </c>
      <c r="E632" s="256" t="s">
        <v>1</v>
      </c>
      <c r="F632" s="257" t="s">
        <v>588</v>
      </c>
      <c r="G632" s="255"/>
      <c r="H632" s="258">
        <v>9.8599999999999994</v>
      </c>
      <c r="I632" s="259"/>
      <c r="J632" s="255"/>
      <c r="K632" s="255"/>
      <c r="L632" s="260"/>
      <c r="M632" s="261"/>
      <c r="N632" s="262"/>
      <c r="O632" s="262"/>
      <c r="P632" s="262"/>
      <c r="Q632" s="262"/>
      <c r="R632" s="262"/>
      <c r="S632" s="262"/>
      <c r="T632" s="263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4" t="s">
        <v>165</v>
      </c>
      <c r="AU632" s="264" t="s">
        <v>83</v>
      </c>
      <c r="AV632" s="15" t="s">
        <v>85</v>
      </c>
      <c r="AW632" s="15" t="s">
        <v>31</v>
      </c>
      <c r="AX632" s="15" t="s">
        <v>75</v>
      </c>
      <c r="AY632" s="264" t="s">
        <v>161</v>
      </c>
    </row>
    <row r="633" s="16" customFormat="1">
      <c r="A633" s="16"/>
      <c r="B633" s="265"/>
      <c r="C633" s="266"/>
      <c r="D633" s="234" t="s">
        <v>165</v>
      </c>
      <c r="E633" s="267" t="s">
        <v>1</v>
      </c>
      <c r="F633" s="268" t="s">
        <v>215</v>
      </c>
      <c r="G633" s="266"/>
      <c r="H633" s="269">
        <v>9.8599999999999994</v>
      </c>
      <c r="I633" s="270"/>
      <c r="J633" s="266"/>
      <c r="K633" s="266"/>
      <c r="L633" s="271"/>
      <c r="M633" s="272"/>
      <c r="N633" s="273"/>
      <c r="O633" s="273"/>
      <c r="P633" s="273"/>
      <c r="Q633" s="273"/>
      <c r="R633" s="273"/>
      <c r="S633" s="273"/>
      <c r="T633" s="274"/>
      <c r="U633" s="16"/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T633" s="275" t="s">
        <v>165</v>
      </c>
      <c r="AU633" s="275" t="s">
        <v>83</v>
      </c>
      <c r="AV633" s="16" t="s">
        <v>216</v>
      </c>
      <c r="AW633" s="16" t="s">
        <v>31</v>
      </c>
      <c r="AX633" s="16" t="s">
        <v>75</v>
      </c>
      <c r="AY633" s="275" t="s">
        <v>161</v>
      </c>
    </row>
    <row r="634" s="15" customFormat="1">
      <c r="A634" s="15"/>
      <c r="B634" s="254"/>
      <c r="C634" s="255"/>
      <c r="D634" s="234" t="s">
        <v>165</v>
      </c>
      <c r="E634" s="256" t="s">
        <v>1</v>
      </c>
      <c r="F634" s="257" t="s">
        <v>589</v>
      </c>
      <c r="G634" s="255"/>
      <c r="H634" s="258">
        <v>3.3599999999999999</v>
      </c>
      <c r="I634" s="259"/>
      <c r="J634" s="255"/>
      <c r="K634" s="255"/>
      <c r="L634" s="260"/>
      <c r="M634" s="261"/>
      <c r="N634" s="262"/>
      <c r="O634" s="262"/>
      <c r="P634" s="262"/>
      <c r="Q634" s="262"/>
      <c r="R634" s="262"/>
      <c r="S634" s="262"/>
      <c r="T634" s="263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64" t="s">
        <v>165</v>
      </c>
      <c r="AU634" s="264" t="s">
        <v>83</v>
      </c>
      <c r="AV634" s="15" t="s">
        <v>85</v>
      </c>
      <c r="AW634" s="15" t="s">
        <v>31</v>
      </c>
      <c r="AX634" s="15" t="s">
        <v>75</v>
      </c>
      <c r="AY634" s="264" t="s">
        <v>161</v>
      </c>
    </row>
    <row r="635" s="16" customFormat="1">
      <c r="A635" s="16"/>
      <c r="B635" s="265"/>
      <c r="C635" s="266"/>
      <c r="D635" s="234" t="s">
        <v>165</v>
      </c>
      <c r="E635" s="267" t="s">
        <v>1</v>
      </c>
      <c r="F635" s="268" t="s">
        <v>215</v>
      </c>
      <c r="G635" s="266"/>
      <c r="H635" s="269">
        <v>3.3599999999999999</v>
      </c>
      <c r="I635" s="270"/>
      <c r="J635" s="266"/>
      <c r="K635" s="266"/>
      <c r="L635" s="271"/>
      <c r="M635" s="272"/>
      <c r="N635" s="273"/>
      <c r="O635" s="273"/>
      <c r="P635" s="273"/>
      <c r="Q635" s="273"/>
      <c r="R635" s="273"/>
      <c r="S635" s="273"/>
      <c r="T635" s="274"/>
      <c r="U635" s="16"/>
      <c r="V635" s="16"/>
      <c r="W635" s="16"/>
      <c r="X635" s="16"/>
      <c r="Y635" s="16"/>
      <c r="Z635" s="16"/>
      <c r="AA635" s="16"/>
      <c r="AB635" s="16"/>
      <c r="AC635" s="16"/>
      <c r="AD635" s="16"/>
      <c r="AE635" s="16"/>
      <c r="AT635" s="275" t="s">
        <v>165</v>
      </c>
      <c r="AU635" s="275" t="s">
        <v>83</v>
      </c>
      <c r="AV635" s="16" t="s">
        <v>216</v>
      </c>
      <c r="AW635" s="16" t="s">
        <v>31</v>
      </c>
      <c r="AX635" s="16" t="s">
        <v>75</v>
      </c>
      <c r="AY635" s="275" t="s">
        <v>161</v>
      </c>
    </row>
    <row r="636" s="15" customFormat="1">
      <c r="A636" s="15"/>
      <c r="B636" s="254"/>
      <c r="C636" s="255"/>
      <c r="D636" s="234" t="s">
        <v>165</v>
      </c>
      <c r="E636" s="256" t="s">
        <v>1</v>
      </c>
      <c r="F636" s="257" t="s">
        <v>590</v>
      </c>
      <c r="G636" s="255"/>
      <c r="H636" s="258">
        <v>6.1699999999999999</v>
      </c>
      <c r="I636" s="259"/>
      <c r="J636" s="255"/>
      <c r="K636" s="255"/>
      <c r="L636" s="260"/>
      <c r="M636" s="261"/>
      <c r="N636" s="262"/>
      <c r="O636" s="262"/>
      <c r="P636" s="262"/>
      <c r="Q636" s="262"/>
      <c r="R636" s="262"/>
      <c r="S636" s="262"/>
      <c r="T636" s="263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64" t="s">
        <v>165</v>
      </c>
      <c r="AU636" s="264" t="s">
        <v>83</v>
      </c>
      <c r="AV636" s="15" t="s">
        <v>85</v>
      </c>
      <c r="AW636" s="15" t="s">
        <v>31</v>
      </c>
      <c r="AX636" s="15" t="s">
        <v>75</v>
      </c>
      <c r="AY636" s="264" t="s">
        <v>161</v>
      </c>
    </row>
    <row r="637" s="16" customFormat="1">
      <c r="A637" s="16"/>
      <c r="B637" s="265"/>
      <c r="C637" s="266"/>
      <c r="D637" s="234" t="s">
        <v>165</v>
      </c>
      <c r="E637" s="267" t="s">
        <v>1</v>
      </c>
      <c r="F637" s="268" t="s">
        <v>215</v>
      </c>
      <c r="G637" s="266"/>
      <c r="H637" s="269">
        <v>6.1699999999999999</v>
      </c>
      <c r="I637" s="270"/>
      <c r="J637" s="266"/>
      <c r="K637" s="266"/>
      <c r="L637" s="271"/>
      <c r="M637" s="272"/>
      <c r="N637" s="273"/>
      <c r="O637" s="273"/>
      <c r="P637" s="273"/>
      <c r="Q637" s="273"/>
      <c r="R637" s="273"/>
      <c r="S637" s="273"/>
      <c r="T637" s="274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T637" s="275" t="s">
        <v>165</v>
      </c>
      <c r="AU637" s="275" t="s">
        <v>83</v>
      </c>
      <c r="AV637" s="16" t="s">
        <v>216</v>
      </c>
      <c r="AW637" s="16" t="s">
        <v>31</v>
      </c>
      <c r="AX637" s="16" t="s">
        <v>75</v>
      </c>
      <c r="AY637" s="275" t="s">
        <v>161</v>
      </c>
    </row>
    <row r="638" s="15" customFormat="1">
      <c r="A638" s="15"/>
      <c r="B638" s="254"/>
      <c r="C638" s="255"/>
      <c r="D638" s="234" t="s">
        <v>165</v>
      </c>
      <c r="E638" s="256" t="s">
        <v>1</v>
      </c>
      <c r="F638" s="257" t="s">
        <v>591</v>
      </c>
      <c r="G638" s="255"/>
      <c r="H638" s="258">
        <v>3.52</v>
      </c>
      <c r="I638" s="259"/>
      <c r="J638" s="255"/>
      <c r="K638" s="255"/>
      <c r="L638" s="260"/>
      <c r="M638" s="261"/>
      <c r="N638" s="262"/>
      <c r="O638" s="262"/>
      <c r="P638" s="262"/>
      <c r="Q638" s="262"/>
      <c r="R638" s="262"/>
      <c r="S638" s="262"/>
      <c r="T638" s="263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4" t="s">
        <v>165</v>
      </c>
      <c r="AU638" s="264" t="s">
        <v>83</v>
      </c>
      <c r="AV638" s="15" t="s">
        <v>85</v>
      </c>
      <c r="AW638" s="15" t="s">
        <v>31</v>
      </c>
      <c r="AX638" s="15" t="s">
        <v>75</v>
      </c>
      <c r="AY638" s="264" t="s">
        <v>161</v>
      </c>
    </row>
    <row r="639" s="16" customFormat="1">
      <c r="A639" s="16"/>
      <c r="B639" s="265"/>
      <c r="C639" s="266"/>
      <c r="D639" s="234" t="s">
        <v>165</v>
      </c>
      <c r="E639" s="267" t="s">
        <v>1</v>
      </c>
      <c r="F639" s="268" t="s">
        <v>215</v>
      </c>
      <c r="G639" s="266"/>
      <c r="H639" s="269">
        <v>3.52</v>
      </c>
      <c r="I639" s="270"/>
      <c r="J639" s="266"/>
      <c r="K639" s="266"/>
      <c r="L639" s="271"/>
      <c r="M639" s="272"/>
      <c r="N639" s="273"/>
      <c r="O639" s="273"/>
      <c r="P639" s="273"/>
      <c r="Q639" s="273"/>
      <c r="R639" s="273"/>
      <c r="S639" s="273"/>
      <c r="T639" s="274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T639" s="275" t="s">
        <v>165</v>
      </c>
      <c r="AU639" s="275" t="s">
        <v>83</v>
      </c>
      <c r="AV639" s="16" t="s">
        <v>216</v>
      </c>
      <c r="AW639" s="16" t="s">
        <v>31</v>
      </c>
      <c r="AX639" s="16" t="s">
        <v>75</v>
      </c>
      <c r="AY639" s="275" t="s">
        <v>161</v>
      </c>
    </row>
    <row r="640" s="14" customFormat="1">
      <c r="A640" s="14"/>
      <c r="B640" s="243"/>
      <c r="C640" s="244"/>
      <c r="D640" s="234" t="s">
        <v>165</v>
      </c>
      <c r="E640" s="245" t="s">
        <v>1</v>
      </c>
      <c r="F640" s="246" t="s">
        <v>206</v>
      </c>
      <c r="G640" s="244"/>
      <c r="H640" s="247">
        <v>76.430000000000007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3" t="s">
        <v>165</v>
      </c>
      <c r="AU640" s="253" t="s">
        <v>83</v>
      </c>
      <c r="AV640" s="14" t="s">
        <v>164</v>
      </c>
      <c r="AW640" s="14" t="s">
        <v>31</v>
      </c>
      <c r="AX640" s="14" t="s">
        <v>83</v>
      </c>
      <c r="AY640" s="253" t="s">
        <v>161</v>
      </c>
    </row>
    <row r="641" s="2" customFormat="1" ht="33" customHeight="1">
      <c r="A641" s="39"/>
      <c r="B641" s="40"/>
      <c r="C641" s="218" t="s">
        <v>360</v>
      </c>
      <c r="D641" s="218" t="s">
        <v>162</v>
      </c>
      <c r="E641" s="219" t="s">
        <v>592</v>
      </c>
      <c r="F641" s="220" t="s">
        <v>593</v>
      </c>
      <c r="G641" s="221" t="s">
        <v>253</v>
      </c>
      <c r="H641" s="222">
        <v>33.920000000000002</v>
      </c>
      <c r="I641" s="223"/>
      <c r="J641" s="224">
        <f>ROUND(I641*H641,2)</f>
        <v>0</v>
      </c>
      <c r="K641" s="225"/>
      <c r="L641" s="45"/>
      <c r="M641" s="226" t="s">
        <v>1</v>
      </c>
      <c r="N641" s="227" t="s">
        <v>40</v>
      </c>
      <c r="O641" s="92"/>
      <c r="P641" s="228">
        <f>O641*H641</f>
        <v>0</v>
      </c>
      <c r="Q641" s="228">
        <v>0</v>
      </c>
      <c r="R641" s="228">
        <f>Q641*H641</f>
        <v>0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164</v>
      </c>
      <c r="AT641" s="230" t="s">
        <v>162</v>
      </c>
      <c r="AU641" s="230" t="s">
        <v>83</v>
      </c>
      <c r="AY641" s="18" t="s">
        <v>161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83</v>
      </c>
      <c r="BK641" s="231">
        <f>ROUND(I641*H641,2)</f>
        <v>0</v>
      </c>
      <c r="BL641" s="18" t="s">
        <v>164</v>
      </c>
      <c r="BM641" s="230" t="s">
        <v>594</v>
      </c>
    </row>
    <row r="642" s="13" customFormat="1">
      <c r="A642" s="13"/>
      <c r="B642" s="232"/>
      <c r="C642" s="233"/>
      <c r="D642" s="234" t="s">
        <v>165</v>
      </c>
      <c r="E642" s="235" t="s">
        <v>1</v>
      </c>
      <c r="F642" s="236" t="s">
        <v>595</v>
      </c>
      <c r="G642" s="233"/>
      <c r="H642" s="235" t="s">
        <v>1</v>
      </c>
      <c r="I642" s="237"/>
      <c r="J642" s="233"/>
      <c r="K642" s="233"/>
      <c r="L642" s="238"/>
      <c r="M642" s="239"/>
      <c r="N642" s="240"/>
      <c r="O642" s="240"/>
      <c r="P642" s="240"/>
      <c r="Q642" s="240"/>
      <c r="R642" s="240"/>
      <c r="S642" s="240"/>
      <c r="T642" s="24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2" t="s">
        <v>165</v>
      </c>
      <c r="AU642" s="242" t="s">
        <v>83</v>
      </c>
      <c r="AV642" s="13" t="s">
        <v>83</v>
      </c>
      <c r="AW642" s="13" t="s">
        <v>31</v>
      </c>
      <c r="AX642" s="13" t="s">
        <v>75</v>
      </c>
      <c r="AY642" s="242" t="s">
        <v>161</v>
      </c>
    </row>
    <row r="643" s="15" customFormat="1">
      <c r="A643" s="15"/>
      <c r="B643" s="254"/>
      <c r="C643" s="255"/>
      <c r="D643" s="234" t="s">
        <v>165</v>
      </c>
      <c r="E643" s="256" t="s">
        <v>1</v>
      </c>
      <c r="F643" s="257" t="s">
        <v>596</v>
      </c>
      <c r="G643" s="255"/>
      <c r="H643" s="258">
        <v>33.920000000000002</v>
      </c>
      <c r="I643" s="259"/>
      <c r="J643" s="255"/>
      <c r="K643" s="255"/>
      <c r="L643" s="260"/>
      <c r="M643" s="261"/>
      <c r="N643" s="262"/>
      <c r="O643" s="262"/>
      <c r="P643" s="262"/>
      <c r="Q643" s="262"/>
      <c r="R643" s="262"/>
      <c r="S643" s="262"/>
      <c r="T643" s="263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4" t="s">
        <v>165</v>
      </c>
      <c r="AU643" s="264" t="s">
        <v>83</v>
      </c>
      <c r="AV643" s="15" t="s">
        <v>85</v>
      </c>
      <c r="AW643" s="15" t="s">
        <v>31</v>
      </c>
      <c r="AX643" s="15" t="s">
        <v>75</v>
      </c>
      <c r="AY643" s="264" t="s">
        <v>161</v>
      </c>
    </row>
    <row r="644" s="16" customFormat="1">
      <c r="A644" s="16"/>
      <c r="B644" s="265"/>
      <c r="C644" s="266"/>
      <c r="D644" s="234" t="s">
        <v>165</v>
      </c>
      <c r="E644" s="267" t="s">
        <v>1</v>
      </c>
      <c r="F644" s="268" t="s">
        <v>215</v>
      </c>
      <c r="G644" s="266"/>
      <c r="H644" s="269">
        <v>33.920000000000002</v>
      </c>
      <c r="I644" s="270"/>
      <c r="J644" s="266"/>
      <c r="K644" s="266"/>
      <c r="L644" s="271"/>
      <c r="M644" s="272"/>
      <c r="N644" s="273"/>
      <c r="O644" s="273"/>
      <c r="P644" s="273"/>
      <c r="Q644" s="273"/>
      <c r="R644" s="273"/>
      <c r="S644" s="273"/>
      <c r="T644" s="274"/>
      <c r="U644" s="16"/>
      <c r="V644" s="16"/>
      <c r="W644" s="16"/>
      <c r="X644" s="16"/>
      <c r="Y644" s="16"/>
      <c r="Z644" s="16"/>
      <c r="AA644" s="16"/>
      <c r="AB644" s="16"/>
      <c r="AC644" s="16"/>
      <c r="AD644" s="16"/>
      <c r="AE644" s="16"/>
      <c r="AT644" s="275" t="s">
        <v>165</v>
      </c>
      <c r="AU644" s="275" t="s">
        <v>83</v>
      </c>
      <c r="AV644" s="16" t="s">
        <v>216</v>
      </c>
      <c r="AW644" s="16" t="s">
        <v>31</v>
      </c>
      <c r="AX644" s="16" t="s">
        <v>75</v>
      </c>
      <c r="AY644" s="275" t="s">
        <v>161</v>
      </c>
    </row>
    <row r="645" s="14" customFormat="1">
      <c r="A645" s="14"/>
      <c r="B645" s="243"/>
      <c r="C645" s="244"/>
      <c r="D645" s="234" t="s">
        <v>165</v>
      </c>
      <c r="E645" s="245" t="s">
        <v>1</v>
      </c>
      <c r="F645" s="246" t="s">
        <v>206</v>
      </c>
      <c r="G645" s="244"/>
      <c r="H645" s="247">
        <v>33.920000000000002</v>
      </c>
      <c r="I645" s="248"/>
      <c r="J645" s="244"/>
      <c r="K645" s="244"/>
      <c r="L645" s="249"/>
      <c r="M645" s="250"/>
      <c r="N645" s="251"/>
      <c r="O645" s="251"/>
      <c r="P645" s="251"/>
      <c r="Q645" s="251"/>
      <c r="R645" s="251"/>
      <c r="S645" s="251"/>
      <c r="T645" s="25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3" t="s">
        <v>165</v>
      </c>
      <c r="AU645" s="253" t="s">
        <v>83</v>
      </c>
      <c r="AV645" s="14" t="s">
        <v>164</v>
      </c>
      <c r="AW645" s="14" t="s">
        <v>31</v>
      </c>
      <c r="AX645" s="14" t="s">
        <v>83</v>
      </c>
      <c r="AY645" s="253" t="s">
        <v>161</v>
      </c>
    </row>
    <row r="646" s="2" customFormat="1" ht="21.75" customHeight="1">
      <c r="A646" s="39"/>
      <c r="B646" s="40"/>
      <c r="C646" s="218" t="s">
        <v>597</v>
      </c>
      <c r="D646" s="218" t="s">
        <v>162</v>
      </c>
      <c r="E646" s="219" t="s">
        <v>598</v>
      </c>
      <c r="F646" s="220" t="s">
        <v>599</v>
      </c>
      <c r="G646" s="221" t="s">
        <v>253</v>
      </c>
      <c r="H646" s="222">
        <v>33.920000000000002</v>
      </c>
      <c r="I646" s="223"/>
      <c r="J646" s="224">
        <f>ROUND(I646*H646,2)</f>
        <v>0</v>
      </c>
      <c r="K646" s="225"/>
      <c r="L646" s="45"/>
      <c r="M646" s="226" t="s">
        <v>1</v>
      </c>
      <c r="N646" s="227" t="s">
        <v>40</v>
      </c>
      <c r="O646" s="92"/>
      <c r="P646" s="228">
        <f>O646*H646</f>
        <v>0</v>
      </c>
      <c r="Q646" s="228">
        <v>0</v>
      </c>
      <c r="R646" s="228">
        <f>Q646*H646</f>
        <v>0</v>
      </c>
      <c r="S646" s="228">
        <v>0</v>
      </c>
      <c r="T646" s="229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0" t="s">
        <v>164</v>
      </c>
      <c r="AT646" s="230" t="s">
        <v>162</v>
      </c>
      <c r="AU646" s="230" t="s">
        <v>83</v>
      </c>
      <c r="AY646" s="18" t="s">
        <v>161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18" t="s">
        <v>83</v>
      </c>
      <c r="BK646" s="231">
        <f>ROUND(I646*H646,2)</f>
        <v>0</v>
      </c>
      <c r="BL646" s="18" t="s">
        <v>164</v>
      </c>
      <c r="BM646" s="230" t="s">
        <v>600</v>
      </c>
    </row>
    <row r="647" s="13" customFormat="1">
      <c r="A647" s="13"/>
      <c r="B647" s="232"/>
      <c r="C647" s="233"/>
      <c r="D647" s="234" t="s">
        <v>165</v>
      </c>
      <c r="E647" s="235" t="s">
        <v>1</v>
      </c>
      <c r="F647" s="236" t="s">
        <v>595</v>
      </c>
      <c r="G647" s="233"/>
      <c r="H647" s="235" t="s">
        <v>1</v>
      </c>
      <c r="I647" s="237"/>
      <c r="J647" s="233"/>
      <c r="K647" s="233"/>
      <c r="L647" s="238"/>
      <c r="M647" s="239"/>
      <c r="N647" s="240"/>
      <c r="O647" s="240"/>
      <c r="P647" s="240"/>
      <c r="Q647" s="240"/>
      <c r="R647" s="240"/>
      <c r="S647" s="240"/>
      <c r="T647" s="24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2" t="s">
        <v>165</v>
      </c>
      <c r="AU647" s="242" t="s">
        <v>83</v>
      </c>
      <c r="AV647" s="13" t="s">
        <v>83</v>
      </c>
      <c r="AW647" s="13" t="s">
        <v>31</v>
      </c>
      <c r="AX647" s="13" t="s">
        <v>75</v>
      </c>
      <c r="AY647" s="242" t="s">
        <v>161</v>
      </c>
    </row>
    <row r="648" s="15" customFormat="1">
      <c r="A648" s="15"/>
      <c r="B648" s="254"/>
      <c r="C648" s="255"/>
      <c r="D648" s="234" t="s">
        <v>165</v>
      </c>
      <c r="E648" s="256" t="s">
        <v>1</v>
      </c>
      <c r="F648" s="257" t="s">
        <v>596</v>
      </c>
      <c r="G648" s="255"/>
      <c r="H648" s="258">
        <v>33.920000000000002</v>
      </c>
      <c r="I648" s="259"/>
      <c r="J648" s="255"/>
      <c r="K648" s="255"/>
      <c r="L648" s="260"/>
      <c r="M648" s="261"/>
      <c r="N648" s="262"/>
      <c r="O648" s="262"/>
      <c r="P648" s="262"/>
      <c r="Q648" s="262"/>
      <c r="R648" s="262"/>
      <c r="S648" s="262"/>
      <c r="T648" s="263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4" t="s">
        <v>165</v>
      </c>
      <c r="AU648" s="264" t="s">
        <v>83</v>
      </c>
      <c r="AV648" s="15" t="s">
        <v>85</v>
      </c>
      <c r="AW648" s="15" t="s">
        <v>31</v>
      </c>
      <c r="AX648" s="15" t="s">
        <v>75</v>
      </c>
      <c r="AY648" s="264" t="s">
        <v>161</v>
      </c>
    </row>
    <row r="649" s="16" customFormat="1">
      <c r="A649" s="16"/>
      <c r="B649" s="265"/>
      <c r="C649" s="266"/>
      <c r="D649" s="234" t="s">
        <v>165</v>
      </c>
      <c r="E649" s="267" t="s">
        <v>1</v>
      </c>
      <c r="F649" s="268" t="s">
        <v>215</v>
      </c>
      <c r="G649" s="266"/>
      <c r="H649" s="269">
        <v>33.920000000000002</v>
      </c>
      <c r="I649" s="270"/>
      <c r="J649" s="266"/>
      <c r="K649" s="266"/>
      <c r="L649" s="271"/>
      <c r="M649" s="272"/>
      <c r="N649" s="273"/>
      <c r="O649" s="273"/>
      <c r="P649" s="273"/>
      <c r="Q649" s="273"/>
      <c r="R649" s="273"/>
      <c r="S649" s="273"/>
      <c r="T649" s="274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275" t="s">
        <v>165</v>
      </c>
      <c r="AU649" s="275" t="s">
        <v>83</v>
      </c>
      <c r="AV649" s="16" t="s">
        <v>216</v>
      </c>
      <c r="AW649" s="16" t="s">
        <v>31</v>
      </c>
      <c r="AX649" s="16" t="s">
        <v>75</v>
      </c>
      <c r="AY649" s="275" t="s">
        <v>161</v>
      </c>
    </row>
    <row r="650" s="14" customFormat="1">
      <c r="A650" s="14"/>
      <c r="B650" s="243"/>
      <c r="C650" s="244"/>
      <c r="D650" s="234" t="s">
        <v>165</v>
      </c>
      <c r="E650" s="245" t="s">
        <v>1</v>
      </c>
      <c r="F650" s="246" t="s">
        <v>206</v>
      </c>
      <c r="G650" s="244"/>
      <c r="H650" s="247">
        <v>33.920000000000002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165</v>
      </c>
      <c r="AU650" s="253" t="s">
        <v>83</v>
      </c>
      <c r="AV650" s="14" t="s">
        <v>164</v>
      </c>
      <c r="AW650" s="14" t="s">
        <v>31</v>
      </c>
      <c r="AX650" s="14" t="s">
        <v>83</v>
      </c>
      <c r="AY650" s="253" t="s">
        <v>161</v>
      </c>
    </row>
    <row r="651" s="12" customFormat="1" ht="25.92" customHeight="1">
      <c r="A651" s="12"/>
      <c r="B651" s="204"/>
      <c r="C651" s="205"/>
      <c r="D651" s="206" t="s">
        <v>74</v>
      </c>
      <c r="E651" s="207" t="s">
        <v>239</v>
      </c>
      <c r="F651" s="207" t="s">
        <v>601</v>
      </c>
      <c r="G651" s="205"/>
      <c r="H651" s="205"/>
      <c r="I651" s="208"/>
      <c r="J651" s="209">
        <f>BK651</f>
        <v>0</v>
      </c>
      <c r="K651" s="205"/>
      <c r="L651" s="210"/>
      <c r="M651" s="211"/>
      <c r="N651" s="212"/>
      <c r="O651" s="212"/>
      <c r="P651" s="213">
        <f>SUM(P652:P700)</f>
        <v>0</v>
      </c>
      <c r="Q651" s="212"/>
      <c r="R651" s="213">
        <f>SUM(R652:R700)</f>
        <v>38.004383999999995</v>
      </c>
      <c r="S651" s="212"/>
      <c r="T651" s="214">
        <f>SUM(T652:T700)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15" t="s">
        <v>83</v>
      </c>
      <c r="AT651" s="216" t="s">
        <v>74</v>
      </c>
      <c r="AU651" s="216" t="s">
        <v>75</v>
      </c>
      <c r="AY651" s="215" t="s">
        <v>161</v>
      </c>
      <c r="BK651" s="217">
        <f>SUM(BK652:BK700)</f>
        <v>0</v>
      </c>
    </row>
    <row r="652" s="2" customFormat="1" ht="21.75" customHeight="1">
      <c r="A652" s="39"/>
      <c r="B652" s="40"/>
      <c r="C652" s="218" t="s">
        <v>366</v>
      </c>
      <c r="D652" s="218" t="s">
        <v>162</v>
      </c>
      <c r="E652" s="219" t="s">
        <v>602</v>
      </c>
      <c r="F652" s="220" t="s">
        <v>603</v>
      </c>
      <c r="G652" s="221" t="s">
        <v>604</v>
      </c>
      <c r="H652" s="222">
        <v>0</v>
      </c>
      <c r="I652" s="223"/>
      <c r="J652" s="224">
        <f>ROUND(I652*H652,2)</f>
        <v>0</v>
      </c>
      <c r="K652" s="225"/>
      <c r="L652" s="45"/>
      <c r="M652" s="226" t="s">
        <v>1</v>
      </c>
      <c r="N652" s="227" t="s">
        <v>40</v>
      </c>
      <c r="O652" s="92"/>
      <c r="P652" s="228">
        <f>O652*H652</f>
        <v>0</v>
      </c>
      <c r="Q652" s="228">
        <v>0</v>
      </c>
      <c r="R652" s="228">
        <f>Q652*H652</f>
        <v>0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164</v>
      </c>
      <c r="AT652" s="230" t="s">
        <v>162</v>
      </c>
      <c r="AU652" s="230" t="s">
        <v>83</v>
      </c>
      <c r="AY652" s="18" t="s">
        <v>161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83</v>
      </c>
      <c r="BK652" s="231">
        <f>ROUND(I652*H652,2)</f>
        <v>0</v>
      </c>
      <c r="BL652" s="18" t="s">
        <v>164</v>
      </c>
      <c r="BM652" s="230" t="s">
        <v>605</v>
      </c>
    </row>
    <row r="653" s="2" customFormat="1" ht="16.5" customHeight="1">
      <c r="A653" s="39"/>
      <c r="B653" s="40"/>
      <c r="C653" s="218" t="s">
        <v>606</v>
      </c>
      <c r="D653" s="218" t="s">
        <v>162</v>
      </c>
      <c r="E653" s="219" t="s">
        <v>607</v>
      </c>
      <c r="F653" s="220" t="s">
        <v>608</v>
      </c>
      <c r="G653" s="221" t="s">
        <v>253</v>
      </c>
      <c r="H653" s="222">
        <v>650</v>
      </c>
      <c r="I653" s="223"/>
      <c r="J653" s="224">
        <f>ROUND(I653*H653,2)</f>
        <v>0</v>
      </c>
      <c r="K653" s="225"/>
      <c r="L653" s="45"/>
      <c r="M653" s="226" t="s">
        <v>1</v>
      </c>
      <c r="N653" s="227" t="s">
        <v>40</v>
      </c>
      <c r="O653" s="92"/>
      <c r="P653" s="228">
        <f>O653*H653</f>
        <v>0</v>
      </c>
      <c r="Q653" s="228">
        <v>0</v>
      </c>
      <c r="R653" s="228">
        <f>Q653*H653</f>
        <v>0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164</v>
      </c>
      <c r="AT653" s="230" t="s">
        <v>162</v>
      </c>
      <c r="AU653" s="230" t="s">
        <v>83</v>
      </c>
      <c r="AY653" s="18" t="s">
        <v>161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83</v>
      </c>
      <c r="BK653" s="231">
        <f>ROUND(I653*H653,2)</f>
        <v>0</v>
      </c>
      <c r="BL653" s="18" t="s">
        <v>164</v>
      </c>
      <c r="BM653" s="230" t="s">
        <v>609</v>
      </c>
    </row>
    <row r="654" s="15" customFormat="1">
      <c r="A654" s="15"/>
      <c r="B654" s="254"/>
      <c r="C654" s="255"/>
      <c r="D654" s="234" t="s">
        <v>165</v>
      </c>
      <c r="E654" s="256" t="s">
        <v>1</v>
      </c>
      <c r="F654" s="257" t="s">
        <v>610</v>
      </c>
      <c r="G654" s="255"/>
      <c r="H654" s="258">
        <v>650</v>
      </c>
      <c r="I654" s="259"/>
      <c r="J654" s="255"/>
      <c r="K654" s="255"/>
      <c r="L654" s="260"/>
      <c r="M654" s="261"/>
      <c r="N654" s="262"/>
      <c r="O654" s="262"/>
      <c r="P654" s="262"/>
      <c r="Q654" s="262"/>
      <c r="R654" s="262"/>
      <c r="S654" s="262"/>
      <c r="T654" s="263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64" t="s">
        <v>165</v>
      </c>
      <c r="AU654" s="264" t="s">
        <v>83</v>
      </c>
      <c r="AV654" s="15" t="s">
        <v>85</v>
      </c>
      <c r="AW654" s="15" t="s">
        <v>31</v>
      </c>
      <c r="AX654" s="15" t="s">
        <v>75</v>
      </c>
      <c r="AY654" s="264" t="s">
        <v>161</v>
      </c>
    </row>
    <row r="655" s="14" customFormat="1">
      <c r="A655" s="14"/>
      <c r="B655" s="243"/>
      <c r="C655" s="244"/>
      <c r="D655" s="234" t="s">
        <v>165</v>
      </c>
      <c r="E655" s="245" t="s">
        <v>1</v>
      </c>
      <c r="F655" s="246" t="s">
        <v>206</v>
      </c>
      <c r="G655" s="244"/>
      <c r="H655" s="247">
        <v>650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3" t="s">
        <v>165</v>
      </c>
      <c r="AU655" s="253" t="s">
        <v>83</v>
      </c>
      <c r="AV655" s="14" t="s">
        <v>164</v>
      </c>
      <c r="AW655" s="14" t="s">
        <v>31</v>
      </c>
      <c r="AX655" s="14" t="s">
        <v>83</v>
      </c>
      <c r="AY655" s="253" t="s">
        <v>161</v>
      </c>
    </row>
    <row r="656" s="2" customFormat="1" ht="21.75" customHeight="1">
      <c r="A656" s="39"/>
      <c r="B656" s="40"/>
      <c r="C656" s="218" t="s">
        <v>373</v>
      </c>
      <c r="D656" s="218" t="s">
        <v>162</v>
      </c>
      <c r="E656" s="219" t="s">
        <v>611</v>
      </c>
      <c r="F656" s="220" t="s">
        <v>612</v>
      </c>
      <c r="G656" s="221" t="s">
        <v>253</v>
      </c>
      <c r="H656" s="222">
        <v>650</v>
      </c>
      <c r="I656" s="223"/>
      <c r="J656" s="224">
        <f>ROUND(I656*H656,2)</f>
        <v>0</v>
      </c>
      <c r="K656" s="225"/>
      <c r="L656" s="45"/>
      <c r="M656" s="226" t="s">
        <v>1</v>
      </c>
      <c r="N656" s="227" t="s">
        <v>40</v>
      </c>
      <c r="O656" s="92"/>
      <c r="P656" s="228">
        <f>O656*H656</f>
        <v>0</v>
      </c>
      <c r="Q656" s="228">
        <v>0</v>
      </c>
      <c r="R656" s="228">
        <f>Q656*H656</f>
        <v>0</v>
      </c>
      <c r="S656" s="228">
        <v>0</v>
      </c>
      <c r="T656" s="22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164</v>
      </c>
      <c r="AT656" s="230" t="s">
        <v>162</v>
      </c>
      <c r="AU656" s="230" t="s">
        <v>83</v>
      </c>
      <c r="AY656" s="18" t="s">
        <v>161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83</v>
      </c>
      <c r="BK656" s="231">
        <f>ROUND(I656*H656,2)</f>
        <v>0</v>
      </c>
      <c r="BL656" s="18" t="s">
        <v>164</v>
      </c>
      <c r="BM656" s="230" t="s">
        <v>613</v>
      </c>
    </row>
    <row r="657" s="2" customFormat="1" ht="24.15" customHeight="1">
      <c r="A657" s="39"/>
      <c r="B657" s="40"/>
      <c r="C657" s="218" t="s">
        <v>614</v>
      </c>
      <c r="D657" s="218" t="s">
        <v>162</v>
      </c>
      <c r="E657" s="219" t="s">
        <v>615</v>
      </c>
      <c r="F657" s="220" t="s">
        <v>616</v>
      </c>
      <c r="G657" s="221" t="s">
        <v>253</v>
      </c>
      <c r="H657" s="222">
        <v>650</v>
      </c>
      <c r="I657" s="223"/>
      <c r="J657" s="224">
        <f>ROUND(I657*H657,2)</f>
        <v>0</v>
      </c>
      <c r="K657" s="225"/>
      <c r="L657" s="45"/>
      <c r="M657" s="226" t="s">
        <v>1</v>
      </c>
      <c r="N657" s="227" t="s">
        <v>40</v>
      </c>
      <c r="O657" s="92"/>
      <c r="P657" s="228">
        <f>O657*H657</f>
        <v>0</v>
      </c>
      <c r="Q657" s="228">
        <v>0</v>
      </c>
      <c r="R657" s="228">
        <f>Q657*H657</f>
        <v>0</v>
      </c>
      <c r="S657" s="228">
        <v>0</v>
      </c>
      <c r="T657" s="22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164</v>
      </c>
      <c r="AT657" s="230" t="s">
        <v>162</v>
      </c>
      <c r="AU657" s="230" t="s">
        <v>83</v>
      </c>
      <c r="AY657" s="18" t="s">
        <v>161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83</v>
      </c>
      <c r="BK657" s="231">
        <f>ROUND(I657*H657,2)</f>
        <v>0</v>
      </c>
      <c r="BL657" s="18" t="s">
        <v>164</v>
      </c>
      <c r="BM657" s="230" t="s">
        <v>617</v>
      </c>
    </row>
    <row r="658" s="13" customFormat="1">
      <c r="A658" s="13"/>
      <c r="B658" s="232"/>
      <c r="C658" s="233"/>
      <c r="D658" s="234" t="s">
        <v>165</v>
      </c>
      <c r="E658" s="235" t="s">
        <v>1</v>
      </c>
      <c r="F658" s="236" t="s">
        <v>618</v>
      </c>
      <c r="G658" s="233"/>
      <c r="H658" s="235" t="s">
        <v>1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2" t="s">
        <v>165</v>
      </c>
      <c r="AU658" s="242" t="s">
        <v>83</v>
      </c>
      <c r="AV658" s="13" t="s">
        <v>83</v>
      </c>
      <c r="AW658" s="13" t="s">
        <v>31</v>
      </c>
      <c r="AX658" s="13" t="s">
        <v>75</v>
      </c>
      <c r="AY658" s="242" t="s">
        <v>161</v>
      </c>
    </row>
    <row r="659" s="15" customFormat="1">
      <c r="A659" s="15"/>
      <c r="B659" s="254"/>
      <c r="C659" s="255"/>
      <c r="D659" s="234" t="s">
        <v>165</v>
      </c>
      <c r="E659" s="256" t="s">
        <v>1</v>
      </c>
      <c r="F659" s="257" t="s">
        <v>619</v>
      </c>
      <c r="G659" s="255"/>
      <c r="H659" s="258">
        <v>650</v>
      </c>
      <c r="I659" s="259"/>
      <c r="J659" s="255"/>
      <c r="K659" s="255"/>
      <c r="L659" s="260"/>
      <c r="M659" s="261"/>
      <c r="N659" s="262"/>
      <c r="O659" s="262"/>
      <c r="P659" s="262"/>
      <c r="Q659" s="262"/>
      <c r="R659" s="262"/>
      <c r="S659" s="262"/>
      <c r="T659" s="263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4" t="s">
        <v>165</v>
      </c>
      <c r="AU659" s="264" t="s">
        <v>83</v>
      </c>
      <c r="AV659" s="15" t="s">
        <v>85</v>
      </c>
      <c r="AW659" s="15" t="s">
        <v>31</v>
      </c>
      <c r="AX659" s="15" t="s">
        <v>75</v>
      </c>
      <c r="AY659" s="264" t="s">
        <v>161</v>
      </c>
    </row>
    <row r="660" s="14" customFormat="1">
      <c r="A660" s="14"/>
      <c r="B660" s="243"/>
      <c r="C660" s="244"/>
      <c r="D660" s="234" t="s">
        <v>165</v>
      </c>
      <c r="E660" s="245" t="s">
        <v>1</v>
      </c>
      <c r="F660" s="246" t="s">
        <v>206</v>
      </c>
      <c r="G660" s="244"/>
      <c r="H660" s="247">
        <v>650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3" t="s">
        <v>165</v>
      </c>
      <c r="AU660" s="253" t="s">
        <v>83</v>
      </c>
      <c r="AV660" s="14" t="s">
        <v>164</v>
      </c>
      <c r="AW660" s="14" t="s">
        <v>31</v>
      </c>
      <c r="AX660" s="14" t="s">
        <v>83</v>
      </c>
      <c r="AY660" s="253" t="s">
        <v>161</v>
      </c>
    </row>
    <row r="661" s="2" customFormat="1" ht="24.15" customHeight="1">
      <c r="A661" s="39"/>
      <c r="B661" s="40"/>
      <c r="C661" s="218" t="s">
        <v>379</v>
      </c>
      <c r="D661" s="218" t="s">
        <v>162</v>
      </c>
      <c r="E661" s="219" t="s">
        <v>620</v>
      </c>
      <c r="F661" s="220" t="s">
        <v>621</v>
      </c>
      <c r="G661" s="221" t="s">
        <v>622</v>
      </c>
      <c r="H661" s="222">
        <v>91.099999999999994</v>
      </c>
      <c r="I661" s="223"/>
      <c r="J661" s="224">
        <f>ROUND(I661*H661,2)</f>
        <v>0</v>
      </c>
      <c r="K661" s="225"/>
      <c r="L661" s="45"/>
      <c r="M661" s="226" t="s">
        <v>1</v>
      </c>
      <c r="N661" s="227" t="s">
        <v>40</v>
      </c>
      <c r="O661" s="92"/>
      <c r="P661" s="228">
        <f>O661*H661</f>
        <v>0</v>
      </c>
      <c r="Q661" s="228">
        <v>0</v>
      </c>
      <c r="R661" s="228">
        <f>Q661*H661</f>
        <v>0</v>
      </c>
      <c r="S661" s="228">
        <v>0</v>
      </c>
      <c r="T661" s="229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0" t="s">
        <v>164</v>
      </c>
      <c r="AT661" s="230" t="s">
        <v>162</v>
      </c>
      <c r="AU661" s="230" t="s">
        <v>83</v>
      </c>
      <c r="AY661" s="18" t="s">
        <v>161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18" t="s">
        <v>83</v>
      </c>
      <c r="BK661" s="231">
        <f>ROUND(I661*H661,2)</f>
        <v>0</v>
      </c>
      <c r="BL661" s="18" t="s">
        <v>164</v>
      </c>
      <c r="BM661" s="230" t="s">
        <v>623</v>
      </c>
    </row>
    <row r="662" s="15" customFormat="1">
      <c r="A662" s="15"/>
      <c r="B662" s="254"/>
      <c r="C662" s="255"/>
      <c r="D662" s="234" t="s">
        <v>165</v>
      </c>
      <c r="E662" s="256" t="s">
        <v>1</v>
      </c>
      <c r="F662" s="257" t="s">
        <v>624</v>
      </c>
      <c r="G662" s="255"/>
      <c r="H662" s="258">
        <v>91.099999999999994</v>
      </c>
      <c r="I662" s="259"/>
      <c r="J662" s="255"/>
      <c r="K662" s="255"/>
      <c r="L662" s="260"/>
      <c r="M662" s="261"/>
      <c r="N662" s="262"/>
      <c r="O662" s="262"/>
      <c r="P662" s="262"/>
      <c r="Q662" s="262"/>
      <c r="R662" s="262"/>
      <c r="S662" s="262"/>
      <c r="T662" s="263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4" t="s">
        <v>165</v>
      </c>
      <c r="AU662" s="264" t="s">
        <v>83</v>
      </c>
      <c r="AV662" s="15" t="s">
        <v>85</v>
      </c>
      <c r="AW662" s="15" t="s">
        <v>31</v>
      </c>
      <c r="AX662" s="15" t="s">
        <v>75</v>
      </c>
      <c r="AY662" s="264" t="s">
        <v>161</v>
      </c>
    </row>
    <row r="663" s="14" customFormat="1">
      <c r="A663" s="14"/>
      <c r="B663" s="243"/>
      <c r="C663" s="244"/>
      <c r="D663" s="234" t="s">
        <v>165</v>
      </c>
      <c r="E663" s="245" t="s">
        <v>1</v>
      </c>
      <c r="F663" s="246" t="s">
        <v>206</v>
      </c>
      <c r="G663" s="244"/>
      <c r="H663" s="247">
        <v>91.099999999999994</v>
      </c>
      <c r="I663" s="248"/>
      <c r="J663" s="244"/>
      <c r="K663" s="244"/>
      <c r="L663" s="249"/>
      <c r="M663" s="250"/>
      <c r="N663" s="251"/>
      <c r="O663" s="251"/>
      <c r="P663" s="251"/>
      <c r="Q663" s="251"/>
      <c r="R663" s="251"/>
      <c r="S663" s="251"/>
      <c r="T663" s="25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3" t="s">
        <v>165</v>
      </c>
      <c r="AU663" s="253" t="s">
        <v>83</v>
      </c>
      <c r="AV663" s="14" t="s">
        <v>164</v>
      </c>
      <c r="AW663" s="14" t="s">
        <v>31</v>
      </c>
      <c r="AX663" s="14" t="s">
        <v>83</v>
      </c>
      <c r="AY663" s="253" t="s">
        <v>161</v>
      </c>
    </row>
    <row r="664" s="2" customFormat="1" ht="24.15" customHeight="1">
      <c r="A664" s="39"/>
      <c r="B664" s="40"/>
      <c r="C664" s="218" t="s">
        <v>625</v>
      </c>
      <c r="D664" s="218" t="s">
        <v>162</v>
      </c>
      <c r="E664" s="219" t="s">
        <v>626</v>
      </c>
      <c r="F664" s="220" t="s">
        <v>627</v>
      </c>
      <c r="G664" s="221" t="s">
        <v>622</v>
      </c>
      <c r="H664" s="222">
        <v>4</v>
      </c>
      <c r="I664" s="223"/>
      <c r="J664" s="224">
        <f>ROUND(I664*H664,2)</f>
        <v>0</v>
      </c>
      <c r="K664" s="225"/>
      <c r="L664" s="45"/>
      <c r="M664" s="226" t="s">
        <v>1</v>
      </c>
      <c r="N664" s="227" t="s">
        <v>40</v>
      </c>
      <c r="O664" s="92"/>
      <c r="P664" s="228">
        <f>O664*H664</f>
        <v>0</v>
      </c>
      <c r="Q664" s="228">
        <v>0</v>
      </c>
      <c r="R664" s="228">
        <f>Q664*H664</f>
        <v>0</v>
      </c>
      <c r="S664" s="228">
        <v>0</v>
      </c>
      <c r="T664" s="229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0" t="s">
        <v>164</v>
      </c>
      <c r="AT664" s="230" t="s">
        <v>162</v>
      </c>
      <c r="AU664" s="230" t="s">
        <v>83</v>
      </c>
      <c r="AY664" s="18" t="s">
        <v>161</v>
      </c>
      <c r="BE664" s="231">
        <f>IF(N664="základní",J664,0)</f>
        <v>0</v>
      </c>
      <c r="BF664" s="231">
        <f>IF(N664="snížená",J664,0)</f>
        <v>0</v>
      </c>
      <c r="BG664" s="231">
        <f>IF(N664="zákl. přenesená",J664,0)</f>
        <v>0</v>
      </c>
      <c r="BH664" s="231">
        <f>IF(N664="sníž. přenesená",J664,0)</f>
        <v>0</v>
      </c>
      <c r="BI664" s="231">
        <f>IF(N664="nulová",J664,0)</f>
        <v>0</v>
      </c>
      <c r="BJ664" s="18" t="s">
        <v>83</v>
      </c>
      <c r="BK664" s="231">
        <f>ROUND(I664*H664,2)</f>
        <v>0</v>
      </c>
      <c r="BL664" s="18" t="s">
        <v>164</v>
      </c>
      <c r="BM664" s="230" t="s">
        <v>628</v>
      </c>
    </row>
    <row r="665" s="2" customFormat="1" ht="24.15" customHeight="1">
      <c r="A665" s="39"/>
      <c r="B665" s="40"/>
      <c r="C665" s="218" t="s">
        <v>391</v>
      </c>
      <c r="D665" s="218" t="s">
        <v>162</v>
      </c>
      <c r="E665" s="219" t="s">
        <v>629</v>
      </c>
      <c r="F665" s="220" t="s">
        <v>630</v>
      </c>
      <c r="G665" s="221" t="s">
        <v>431</v>
      </c>
      <c r="H665" s="222">
        <v>5</v>
      </c>
      <c r="I665" s="223"/>
      <c r="J665" s="224">
        <f>ROUND(I665*H665,2)</f>
        <v>0</v>
      </c>
      <c r="K665" s="225"/>
      <c r="L665" s="45"/>
      <c r="M665" s="226" t="s">
        <v>1</v>
      </c>
      <c r="N665" s="227" t="s">
        <v>40</v>
      </c>
      <c r="O665" s="92"/>
      <c r="P665" s="228">
        <f>O665*H665</f>
        <v>0</v>
      </c>
      <c r="Q665" s="228">
        <v>0</v>
      </c>
      <c r="R665" s="228">
        <f>Q665*H665</f>
        <v>0</v>
      </c>
      <c r="S665" s="228">
        <v>0</v>
      </c>
      <c r="T665" s="22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164</v>
      </c>
      <c r="AT665" s="230" t="s">
        <v>162</v>
      </c>
      <c r="AU665" s="230" t="s">
        <v>83</v>
      </c>
      <c r="AY665" s="18" t="s">
        <v>161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83</v>
      </c>
      <c r="BK665" s="231">
        <f>ROUND(I665*H665,2)</f>
        <v>0</v>
      </c>
      <c r="BL665" s="18" t="s">
        <v>164</v>
      </c>
      <c r="BM665" s="230" t="s">
        <v>631</v>
      </c>
    </row>
    <row r="666" s="2" customFormat="1" ht="37.8" customHeight="1">
      <c r="A666" s="39"/>
      <c r="B666" s="40"/>
      <c r="C666" s="218" t="s">
        <v>632</v>
      </c>
      <c r="D666" s="218" t="s">
        <v>162</v>
      </c>
      <c r="E666" s="219" t="s">
        <v>633</v>
      </c>
      <c r="F666" s="220" t="s">
        <v>634</v>
      </c>
      <c r="G666" s="221" t="s">
        <v>622</v>
      </c>
      <c r="H666" s="222">
        <v>48</v>
      </c>
      <c r="I666" s="223"/>
      <c r="J666" s="224">
        <f>ROUND(I666*H666,2)</f>
        <v>0</v>
      </c>
      <c r="K666" s="225"/>
      <c r="L666" s="45"/>
      <c r="M666" s="226" t="s">
        <v>1</v>
      </c>
      <c r="N666" s="227" t="s">
        <v>40</v>
      </c>
      <c r="O666" s="92"/>
      <c r="P666" s="228">
        <f>O666*H666</f>
        <v>0</v>
      </c>
      <c r="Q666" s="228">
        <v>0</v>
      </c>
      <c r="R666" s="228">
        <f>Q666*H666</f>
        <v>0</v>
      </c>
      <c r="S666" s="228">
        <v>0</v>
      </c>
      <c r="T666" s="22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0" t="s">
        <v>164</v>
      </c>
      <c r="AT666" s="230" t="s">
        <v>162</v>
      </c>
      <c r="AU666" s="230" t="s">
        <v>83</v>
      </c>
      <c r="AY666" s="18" t="s">
        <v>161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18" t="s">
        <v>83</v>
      </c>
      <c r="BK666" s="231">
        <f>ROUND(I666*H666,2)</f>
        <v>0</v>
      </c>
      <c r="BL666" s="18" t="s">
        <v>164</v>
      </c>
      <c r="BM666" s="230" t="s">
        <v>635</v>
      </c>
    </row>
    <row r="667" s="15" customFormat="1">
      <c r="A667" s="15"/>
      <c r="B667" s="254"/>
      <c r="C667" s="255"/>
      <c r="D667" s="234" t="s">
        <v>165</v>
      </c>
      <c r="E667" s="256" t="s">
        <v>1</v>
      </c>
      <c r="F667" s="257" t="s">
        <v>636</v>
      </c>
      <c r="G667" s="255"/>
      <c r="H667" s="258">
        <v>48</v>
      </c>
      <c r="I667" s="259"/>
      <c r="J667" s="255"/>
      <c r="K667" s="255"/>
      <c r="L667" s="260"/>
      <c r="M667" s="261"/>
      <c r="N667" s="262"/>
      <c r="O667" s="262"/>
      <c r="P667" s="262"/>
      <c r="Q667" s="262"/>
      <c r="R667" s="262"/>
      <c r="S667" s="262"/>
      <c r="T667" s="263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4" t="s">
        <v>165</v>
      </c>
      <c r="AU667" s="264" t="s">
        <v>83</v>
      </c>
      <c r="AV667" s="15" t="s">
        <v>85</v>
      </c>
      <c r="AW667" s="15" t="s">
        <v>31</v>
      </c>
      <c r="AX667" s="15" t="s">
        <v>75</v>
      </c>
      <c r="AY667" s="264" t="s">
        <v>161</v>
      </c>
    </row>
    <row r="668" s="16" customFormat="1">
      <c r="A668" s="16"/>
      <c r="B668" s="265"/>
      <c r="C668" s="266"/>
      <c r="D668" s="234" t="s">
        <v>165</v>
      </c>
      <c r="E668" s="267" t="s">
        <v>1</v>
      </c>
      <c r="F668" s="268" t="s">
        <v>215</v>
      </c>
      <c r="G668" s="266"/>
      <c r="H668" s="269">
        <v>48</v>
      </c>
      <c r="I668" s="270"/>
      <c r="J668" s="266"/>
      <c r="K668" s="266"/>
      <c r="L668" s="271"/>
      <c r="M668" s="272"/>
      <c r="N668" s="273"/>
      <c r="O668" s="273"/>
      <c r="P668" s="273"/>
      <c r="Q668" s="273"/>
      <c r="R668" s="273"/>
      <c r="S668" s="273"/>
      <c r="T668" s="274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T668" s="275" t="s">
        <v>165</v>
      </c>
      <c r="AU668" s="275" t="s">
        <v>83</v>
      </c>
      <c r="AV668" s="16" t="s">
        <v>216</v>
      </c>
      <c r="AW668" s="16" t="s">
        <v>31</v>
      </c>
      <c r="AX668" s="16" t="s">
        <v>75</v>
      </c>
      <c r="AY668" s="275" t="s">
        <v>161</v>
      </c>
    </row>
    <row r="669" s="14" customFormat="1">
      <c r="A669" s="14"/>
      <c r="B669" s="243"/>
      <c r="C669" s="244"/>
      <c r="D669" s="234" t="s">
        <v>165</v>
      </c>
      <c r="E669" s="245" t="s">
        <v>1</v>
      </c>
      <c r="F669" s="246" t="s">
        <v>206</v>
      </c>
      <c r="G669" s="244"/>
      <c r="H669" s="247">
        <v>48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3" t="s">
        <v>165</v>
      </c>
      <c r="AU669" s="253" t="s">
        <v>83</v>
      </c>
      <c r="AV669" s="14" t="s">
        <v>164</v>
      </c>
      <c r="AW669" s="14" t="s">
        <v>31</v>
      </c>
      <c r="AX669" s="14" t="s">
        <v>83</v>
      </c>
      <c r="AY669" s="253" t="s">
        <v>161</v>
      </c>
    </row>
    <row r="670" s="2" customFormat="1" ht="24.15" customHeight="1">
      <c r="A670" s="39"/>
      <c r="B670" s="40"/>
      <c r="C670" s="218" t="s">
        <v>401</v>
      </c>
      <c r="D670" s="218" t="s">
        <v>162</v>
      </c>
      <c r="E670" s="219" t="s">
        <v>637</v>
      </c>
      <c r="F670" s="220" t="s">
        <v>638</v>
      </c>
      <c r="G670" s="221" t="s">
        <v>163</v>
      </c>
      <c r="H670" s="222">
        <v>0</v>
      </c>
      <c r="I670" s="223"/>
      <c r="J670" s="224">
        <f>ROUND(I670*H670,2)</f>
        <v>0</v>
      </c>
      <c r="K670" s="225"/>
      <c r="L670" s="45"/>
      <c r="M670" s="226" t="s">
        <v>1</v>
      </c>
      <c r="N670" s="227" t="s">
        <v>40</v>
      </c>
      <c r="O670" s="92"/>
      <c r="P670" s="228">
        <f>O670*H670</f>
        <v>0</v>
      </c>
      <c r="Q670" s="228">
        <v>0</v>
      </c>
      <c r="R670" s="228">
        <f>Q670*H670</f>
        <v>0</v>
      </c>
      <c r="S670" s="228">
        <v>0</v>
      </c>
      <c r="T670" s="229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0" t="s">
        <v>164</v>
      </c>
      <c r="AT670" s="230" t="s">
        <v>162</v>
      </c>
      <c r="AU670" s="230" t="s">
        <v>83</v>
      </c>
      <c r="AY670" s="18" t="s">
        <v>161</v>
      </c>
      <c r="BE670" s="231">
        <f>IF(N670="základní",J670,0)</f>
        <v>0</v>
      </c>
      <c r="BF670" s="231">
        <f>IF(N670="snížená",J670,0)</f>
        <v>0</v>
      </c>
      <c r="BG670" s="231">
        <f>IF(N670="zákl. přenesená",J670,0)</f>
        <v>0</v>
      </c>
      <c r="BH670" s="231">
        <f>IF(N670="sníž. přenesená",J670,0)</f>
        <v>0</v>
      </c>
      <c r="BI670" s="231">
        <f>IF(N670="nulová",J670,0)</f>
        <v>0</v>
      </c>
      <c r="BJ670" s="18" t="s">
        <v>83</v>
      </c>
      <c r="BK670" s="231">
        <f>ROUND(I670*H670,2)</f>
        <v>0</v>
      </c>
      <c r="BL670" s="18" t="s">
        <v>164</v>
      </c>
      <c r="BM670" s="230" t="s">
        <v>639</v>
      </c>
    </row>
    <row r="671" s="2" customFormat="1" ht="21.75" customHeight="1">
      <c r="A671" s="39"/>
      <c r="B671" s="40"/>
      <c r="C671" s="218" t="s">
        <v>640</v>
      </c>
      <c r="D671" s="218" t="s">
        <v>162</v>
      </c>
      <c r="E671" s="219" t="s">
        <v>641</v>
      </c>
      <c r="F671" s="220" t="s">
        <v>642</v>
      </c>
      <c r="G671" s="221" t="s">
        <v>253</v>
      </c>
      <c r="H671" s="222">
        <v>211</v>
      </c>
      <c r="I671" s="223"/>
      <c r="J671" s="224">
        <f>ROUND(I671*H671,2)</f>
        <v>0</v>
      </c>
      <c r="K671" s="225"/>
      <c r="L671" s="45"/>
      <c r="M671" s="226" t="s">
        <v>1</v>
      </c>
      <c r="N671" s="227" t="s">
        <v>40</v>
      </c>
      <c r="O671" s="92"/>
      <c r="P671" s="228">
        <f>O671*H671</f>
        <v>0</v>
      </c>
      <c r="Q671" s="228">
        <v>0</v>
      </c>
      <c r="R671" s="228">
        <f>Q671*H671</f>
        <v>0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164</v>
      </c>
      <c r="AT671" s="230" t="s">
        <v>162</v>
      </c>
      <c r="AU671" s="230" t="s">
        <v>83</v>
      </c>
      <c r="AY671" s="18" t="s">
        <v>161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83</v>
      </c>
      <c r="BK671" s="231">
        <f>ROUND(I671*H671,2)</f>
        <v>0</v>
      </c>
      <c r="BL671" s="18" t="s">
        <v>164</v>
      </c>
      <c r="BM671" s="230" t="s">
        <v>643</v>
      </c>
    </row>
    <row r="672" s="15" customFormat="1">
      <c r="A672" s="15"/>
      <c r="B672" s="254"/>
      <c r="C672" s="255"/>
      <c r="D672" s="234" t="s">
        <v>165</v>
      </c>
      <c r="E672" s="256" t="s">
        <v>1</v>
      </c>
      <c r="F672" s="257" t="s">
        <v>644</v>
      </c>
      <c r="G672" s="255"/>
      <c r="H672" s="258">
        <v>211</v>
      </c>
      <c r="I672" s="259"/>
      <c r="J672" s="255"/>
      <c r="K672" s="255"/>
      <c r="L672" s="260"/>
      <c r="M672" s="261"/>
      <c r="N672" s="262"/>
      <c r="O672" s="262"/>
      <c r="P672" s="262"/>
      <c r="Q672" s="262"/>
      <c r="R672" s="262"/>
      <c r="S672" s="262"/>
      <c r="T672" s="263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4" t="s">
        <v>165</v>
      </c>
      <c r="AU672" s="264" t="s">
        <v>83</v>
      </c>
      <c r="AV672" s="15" t="s">
        <v>85</v>
      </c>
      <c r="AW672" s="15" t="s">
        <v>31</v>
      </c>
      <c r="AX672" s="15" t="s">
        <v>75</v>
      </c>
      <c r="AY672" s="264" t="s">
        <v>161</v>
      </c>
    </row>
    <row r="673" s="16" customFormat="1">
      <c r="A673" s="16"/>
      <c r="B673" s="265"/>
      <c r="C673" s="266"/>
      <c r="D673" s="234" t="s">
        <v>165</v>
      </c>
      <c r="E673" s="267" t="s">
        <v>1</v>
      </c>
      <c r="F673" s="268" t="s">
        <v>215</v>
      </c>
      <c r="G673" s="266"/>
      <c r="H673" s="269">
        <v>211</v>
      </c>
      <c r="I673" s="270"/>
      <c r="J673" s="266"/>
      <c r="K673" s="266"/>
      <c r="L673" s="271"/>
      <c r="M673" s="272"/>
      <c r="N673" s="273"/>
      <c r="O673" s="273"/>
      <c r="P673" s="273"/>
      <c r="Q673" s="273"/>
      <c r="R673" s="273"/>
      <c r="S673" s="273"/>
      <c r="T673" s="274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T673" s="275" t="s">
        <v>165</v>
      </c>
      <c r="AU673" s="275" t="s">
        <v>83</v>
      </c>
      <c r="AV673" s="16" t="s">
        <v>216</v>
      </c>
      <c r="AW673" s="16" t="s">
        <v>31</v>
      </c>
      <c r="AX673" s="16" t="s">
        <v>75</v>
      </c>
      <c r="AY673" s="275" t="s">
        <v>161</v>
      </c>
    </row>
    <row r="674" s="14" customFormat="1">
      <c r="A674" s="14"/>
      <c r="B674" s="243"/>
      <c r="C674" s="244"/>
      <c r="D674" s="234" t="s">
        <v>165</v>
      </c>
      <c r="E674" s="245" t="s">
        <v>1</v>
      </c>
      <c r="F674" s="246" t="s">
        <v>206</v>
      </c>
      <c r="G674" s="244"/>
      <c r="H674" s="247">
        <v>211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3" t="s">
        <v>165</v>
      </c>
      <c r="AU674" s="253" t="s">
        <v>83</v>
      </c>
      <c r="AV674" s="14" t="s">
        <v>164</v>
      </c>
      <c r="AW674" s="14" t="s">
        <v>31</v>
      </c>
      <c r="AX674" s="14" t="s">
        <v>83</v>
      </c>
      <c r="AY674" s="253" t="s">
        <v>161</v>
      </c>
    </row>
    <row r="675" s="2" customFormat="1" ht="24.15" customHeight="1">
      <c r="A675" s="39"/>
      <c r="B675" s="40"/>
      <c r="C675" s="218" t="s">
        <v>407</v>
      </c>
      <c r="D675" s="218" t="s">
        <v>162</v>
      </c>
      <c r="E675" s="219" t="s">
        <v>645</v>
      </c>
      <c r="F675" s="220" t="s">
        <v>646</v>
      </c>
      <c r="G675" s="221" t="s">
        <v>253</v>
      </c>
      <c r="H675" s="222">
        <v>211.69999999999999</v>
      </c>
      <c r="I675" s="223"/>
      <c r="J675" s="224">
        <f>ROUND(I675*H675,2)</f>
        <v>0</v>
      </c>
      <c r="K675" s="225"/>
      <c r="L675" s="45"/>
      <c r="M675" s="226" t="s">
        <v>1</v>
      </c>
      <c r="N675" s="227" t="s">
        <v>40</v>
      </c>
      <c r="O675" s="92"/>
      <c r="P675" s="228">
        <f>O675*H675</f>
        <v>0</v>
      </c>
      <c r="Q675" s="228">
        <v>0</v>
      </c>
      <c r="R675" s="228">
        <f>Q675*H675</f>
        <v>0</v>
      </c>
      <c r="S675" s="228">
        <v>0</v>
      </c>
      <c r="T675" s="229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0" t="s">
        <v>164</v>
      </c>
      <c r="AT675" s="230" t="s">
        <v>162</v>
      </c>
      <c r="AU675" s="230" t="s">
        <v>83</v>
      </c>
      <c r="AY675" s="18" t="s">
        <v>161</v>
      </c>
      <c r="BE675" s="231">
        <f>IF(N675="základní",J675,0)</f>
        <v>0</v>
      </c>
      <c r="BF675" s="231">
        <f>IF(N675="snížená",J675,0)</f>
        <v>0</v>
      </c>
      <c r="BG675" s="231">
        <f>IF(N675="zákl. přenesená",J675,0)</f>
        <v>0</v>
      </c>
      <c r="BH675" s="231">
        <f>IF(N675="sníž. přenesená",J675,0)</f>
        <v>0</v>
      </c>
      <c r="BI675" s="231">
        <f>IF(N675="nulová",J675,0)</f>
        <v>0</v>
      </c>
      <c r="BJ675" s="18" t="s">
        <v>83</v>
      </c>
      <c r="BK675" s="231">
        <f>ROUND(I675*H675,2)</f>
        <v>0</v>
      </c>
      <c r="BL675" s="18" t="s">
        <v>164</v>
      </c>
      <c r="BM675" s="230" t="s">
        <v>647</v>
      </c>
    </row>
    <row r="676" s="2" customFormat="1" ht="24.15" customHeight="1">
      <c r="A676" s="39"/>
      <c r="B676" s="40"/>
      <c r="C676" s="218" t="s">
        <v>648</v>
      </c>
      <c r="D676" s="218" t="s">
        <v>162</v>
      </c>
      <c r="E676" s="219" t="s">
        <v>649</v>
      </c>
      <c r="F676" s="220" t="s">
        <v>650</v>
      </c>
      <c r="G676" s="221" t="s">
        <v>253</v>
      </c>
      <c r="H676" s="222">
        <v>211.69999999999999</v>
      </c>
      <c r="I676" s="223"/>
      <c r="J676" s="224">
        <f>ROUND(I676*H676,2)</f>
        <v>0</v>
      </c>
      <c r="K676" s="225"/>
      <c r="L676" s="45"/>
      <c r="M676" s="226" t="s">
        <v>1</v>
      </c>
      <c r="N676" s="227" t="s">
        <v>40</v>
      </c>
      <c r="O676" s="92"/>
      <c r="P676" s="228">
        <f>O676*H676</f>
        <v>0</v>
      </c>
      <c r="Q676" s="228">
        <v>0</v>
      </c>
      <c r="R676" s="228">
        <f>Q676*H676</f>
        <v>0</v>
      </c>
      <c r="S676" s="228">
        <v>0</v>
      </c>
      <c r="T676" s="229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0" t="s">
        <v>164</v>
      </c>
      <c r="AT676" s="230" t="s">
        <v>162</v>
      </c>
      <c r="AU676" s="230" t="s">
        <v>83</v>
      </c>
      <c r="AY676" s="18" t="s">
        <v>161</v>
      </c>
      <c r="BE676" s="231">
        <f>IF(N676="základní",J676,0)</f>
        <v>0</v>
      </c>
      <c r="BF676" s="231">
        <f>IF(N676="snížená",J676,0)</f>
        <v>0</v>
      </c>
      <c r="BG676" s="231">
        <f>IF(N676="zákl. přenesená",J676,0)</f>
        <v>0</v>
      </c>
      <c r="BH676" s="231">
        <f>IF(N676="sníž. přenesená",J676,0)</f>
        <v>0</v>
      </c>
      <c r="BI676" s="231">
        <f>IF(N676="nulová",J676,0)</f>
        <v>0</v>
      </c>
      <c r="BJ676" s="18" t="s">
        <v>83</v>
      </c>
      <c r="BK676" s="231">
        <f>ROUND(I676*H676,2)</f>
        <v>0</v>
      </c>
      <c r="BL676" s="18" t="s">
        <v>164</v>
      </c>
      <c r="BM676" s="230" t="s">
        <v>651</v>
      </c>
    </row>
    <row r="677" s="2" customFormat="1" ht="24.15" customHeight="1">
      <c r="A677" s="39"/>
      <c r="B677" s="40"/>
      <c r="C677" s="218" t="s">
        <v>415</v>
      </c>
      <c r="D677" s="218" t="s">
        <v>162</v>
      </c>
      <c r="E677" s="219" t="s">
        <v>652</v>
      </c>
      <c r="F677" s="220" t="s">
        <v>653</v>
      </c>
      <c r="G677" s="221" t="s">
        <v>253</v>
      </c>
      <c r="H677" s="222">
        <v>211.69999999999999</v>
      </c>
      <c r="I677" s="223"/>
      <c r="J677" s="224">
        <f>ROUND(I677*H677,2)</f>
        <v>0</v>
      </c>
      <c r="K677" s="225"/>
      <c r="L677" s="45"/>
      <c r="M677" s="226" t="s">
        <v>1</v>
      </c>
      <c r="N677" s="227" t="s">
        <v>40</v>
      </c>
      <c r="O677" s="92"/>
      <c r="P677" s="228">
        <f>O677*H677</f>
        <v>0</v>
      </c>
      <c r="Q677" s="228">
        <v>0</v>
      </c>
      <c r="R677" s="228">
        <f>Q677*H677</f>
        <v>0</v>
      </c>
      <c r="S677" s="228">
        <v>0</v>
      </c>
      <c r="T677" s="229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0" t="s">
        <v>164</v>
      </c>
      <c r="AT677" s="230" t="s">
        <v>162</v>
      </c>
      <c r="AU677" s="230" t="s">
        <v>83</v>
      </c>
      <c r="AY677" s="18" t="s">
        <v>161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18" t="s">
        <v>83</v>
      </c>
      <c r="BK677" s="231">
        <f>ROUND(I677*H677,2)</f>
        <v>0</v>
      </c>
      <c r="BL677" s="18" t="s">
        <v>164</v>
      </c>
      <c r="BM677" s="230" t="s">
        <v>654</v>
      </c>
    </row>
    <row r="678" s="2" customFormat="1" ht="21.75" customHeight="1">
      <c r="A678" s="39"/>
      <c r="B678" s="40"/>
      <c r="C678" s="276" t="s">
        <v>655</v>
      </c>
      <c r="D678" s="276" t="s">
        <v>656</v>
      </c>
      <c r="E678" s="277" t="s">
        <v>657</v>
      </c>
      <c r="F678" s="278" t="s">
        <v>658</v>
      </c>
      <c r="G678" s="279" t="s">
        <v>253</v>
      </c>
      <c r="H678" s="280">
        <v>215.934</v>
      </c>
      <c r="I678" s="281"/>
      <c r="J678" s="282">
        <f>ROUND(I678*H678,2)</f>
        <v>0</v>
      </c>
      <c r="K678" s="283"/>
      <c r="L678" s="284"/>
      <c r="M678" s="285" t="s">
        <v>1</v>
      </c>
      <c r="N678" s="286" t="s">
        <v>40</v>
      </c>
      <c r="O678" s="92"/>
      <c r="P678" s="228">
        <f>O678*H678</f>
        <v>0</v>
      </c>
      <c r="Q678" s="228">
        <v>0.17599999999999999</v>
      </c>
      <c r="R678" s="228">
        <f>Q678*H678</f>
        <v>38.004383999999995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237</v>
      </c>
      <c r="AT678" s="230" t="s">
        <v>656</v>
      </c>
      <c r="AU678" s="230" t="s">
        <v>83</v>
      </c>
      <c r="AY678" s="18" t="s">
        <v>161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83</v>
      </c>
      <c r="BK678" s="231">
        <f>ROUND(I678*H678,2)</f>
        <v>0</v>
      </c>
      <c r="BL678" s="18" t="s">
        <v>164</v>
      </c>
      <c r="BM678" s="230" t="s">
        <v>659</v>
      </c>
    </row>
    <row r="679" s="15" customFormat="1">
      <c r="A679" s="15"/>
      <c r="B679" s="254"/>
      <c r="C679" s="255"/>
      <c r="D679" s="234" t="s">
        <v>165</v>
      </c>
      <c r="E679" s="256" t="s">
        <v>1</v>
      </c>
      <c r="F679" s="257" t="s">
        <v>660</v>
      </c>
      <c r="G679" s="255"/>
      <c r="H679" s="258">
        <v>215.934</v>
      </c>
      <c r="I679" s="259"/>
      <c r="J679" s="255"/>
      <c r="K679" s="255"/>
      <c r="L679" s="260"/>
      <c r="M679" s="261"/>
      <c r="N679" s="262"/>
      <c r="O679" s="262"/>
      <c r="P679" s="262"/>
      <c r="Q679" s="262"/>
      <c r="R679" s="262"/>
      <c r="S679" s="262"/>
      <c r="T679" s="263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64" t="s">
        <v>165</v>
      </c>
      <c r="AU679" s="264" t="s">
        <v>83</v>
      </c>
      <c r="AV679" s="15" t="s">
        <v>85</v>
      </c>
      <c r="AW679" s="15" t="s">
        <v>31</v>
      </c>
      <c r="AX679" s="15" t="s">
        <v>83</v>
      </c>
      <c r="AY679" s="264" t="s">
        <v>161</v>
      </c>
    </row>
    <row r="680" s="2" customFormat="1" ht="24.15" customHeight="1">
      <c r="A680" s="39"/>
      <c r="B680" s="40"/>
      <c r="C680" s="218" t="s">
        <v>424</v>
      </c>
      <c r="D680" s="218" t="s">
        <v>162</v>
      </c>
      <c r="E680" s="219" t="s">
        <v>661</v>
      </c>
      <c r="F680" s="220" t="s">
        <v>662</v>
      </c>
      <c r="G680" s="221" t="s">
        <v>622</v>
      </c>
      <c r="H680" s="222">
        <v>10.5</v>
      </c>
      <c r="I680" s="223"/>
      <c r="J680" s="224">
        <f>ROUND(I680*H680,2)</f>
        <v>0</v>
      </c>
      <c r="K680" s="225"/>
      <c r="L680" s="45"/>
      <c r="M680" s="226" t="s">
        <v>1</v>
      </c>
      <c r="N680" s="227" t="s">
        <v>40</v>
      </c>
      <c r="O680" s="92"/>
      <c r="P680" s="228">
        <f>O680*H680</f>
        <v>0</v>
      </c>
      <c r="Q680" s="228">
        <v>0</v>
      </c>
      <c r="R680" s="228">
        <f>Q680*H680</f>
        <v>0</v>
      </c>
      <c r="S680" s="228">
        <v>0</v>
      </c>
      <c r="T680" s="229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0" t="s">
        <v>164</v>
      </c>
      <c r="AT680" s="230" t="s">
        <v>162</v>
      </c>
      <c r="AU680" s="230" t="s">
        <v>83</v>
      </c>
      <c r="AY680" s="18" t="s">
        <v>161</v>
      </c>
      <c r="BE680" s="231">
        <f>IF(N680="základní",J680,0)</f>
        <v>0</v>
      </c>
      <c r="BF680" s="231">
        <f>IF(N680="snížená",J680,0)</f>
        <v>0</v>
      </c>
      <c r="BG680" s="231">
        <f>IF(N680="zákl. přenesená",J680,0)</f>
        <v>0</v>
      </c>
      <c r="BH680" s="231">
        <f>IF(N680="sníž. přenesená",J680,0)</f>
        <v>0</v>
      </c>
      <c r="BI680" s="231">
        <f>IF(N680="nulová",J680,0)</f>
        <v>0</v>
      </c>
      <c r="BJ680" s="18" t="s">
        <v>83</v>
      </c>
      <c r="BK680" s="231">
        <f>ROUND(I680*H680,2)</f>
        <v>0</v>
      </c>
      <c r="BL680" s="18" t="s">
        <v>164</v>
      </c>
      <c r="BM680" s="230" t="s">
        <v>663</v>
      </c>
    </row>
    <row r="681" s="15" customFormat="1">
      <c r="A681" s="15"/>
      <c r="B681" s="254"/>
      <c r="C681" s="255"/>
      <c r="D681" s="234" t="s">
        <v>165</v>
      </c>
      <c r="E681" s="256" t="s">
        <v>1</v>
      </c>
      <c r="F681" s="257" t="s">
        <v>664</v>
      </c>
      <c r="G681" s="255"/>
      <c r="H681" s="258">
        <v>10.5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4" t="s">
        <v>165</v>
      </c>
      <c r="AU681" s="264" t="s">
        <v>83</v>
      </c>
      <c r="AV681" s="15" t="s">
        <v>85</v>
      </c>
      <c r="AW681" s="15" t="s">
        <v>31</v>
      </c>
      <c r="AX681" s="15" t="s">
        <v>75</v>
      </c>
      <c r="AY681" s="264" t="s">
        <v>161</v>
      </c>
    </row>
    <row r="682" s="16" customFormat="1">
      <c r="A682" s="16"/>
      <c r="B682" s="265"/>
      <c r="C682" s="266"/>
      <c r="D682" s="234" t="s">
        <v>165</v>
      </c>
      <c r="E682" s="267" t="s">
        <v>1</v>
      </c>
      <c r="F682" s="268" t="s">
        <v>215</v>
      </c>
      <c r="G682" s="266"/>
      <c r="H682" s="269">
        <v>10.5</v>
      </c>
      <c r="I682" s="270"/>
      <c r="J682" s="266"/>
      <c r="K682" s="266"/>
      <c r="L682" s="271"/>
      <c r="M682" s="272"/>
      <c r="N682" s="273"/>
      <c r="O682" s="273"/>
      <c r="P682" s="273"/>
      <c r="Q682" s="273"/>
      <c r="R682" s="273"/>
      <c r="S682" s="273"/>
      <c r="T682" s="274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T682" s="275" t="s">
        <v>165</v>
      </c>
      <c r="AU682" s="275" t="s">
        <v>83</v>
      </c>
      <c r="AV682" s="16" t="s">
        <v>216</v>
      </c>
      <c r="AW682" s="16" t="s">
        <v>31</v>
      </c>
      <c r="AX682" s="16" t="s">
        <v>75</v>
      </c>
      <c r="AY682" s="275" t="s">
        <v>161</v>
      </c>
    </row>
    <row r="683" s="14" customFormat="1">
      <c r="A683" s="14"/>
      <c r="B683" s="243"/>
      <c r="C683" s="244"/>
      <c r="D683" s="234" t="s">
        <v>165</v>
      </c>
      <c r="E683" s="245" t="s">
        <v>1</v>
      </c>
      <c r="F683" s="246" t="s">
        <v>206</v>
      </c>
      <c r="G683" s="244"/>
      <c r="H683" s="247">
        <v>10.5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3" t="s">
        <v>165</v>
      </c>
      <c r="AU683" s="253" t="s">
        <v>83</v>
      </c>
      <c r="AV683" s="14" t="s">
        <v>164</v>
      </c>
      <c r="AW683" s="14" t="s">
        <v>31</v>
      </c>
      <c r="AX683" s="14" t="s">
        <v>83</v>
      </c>
      <c r="AY683" s="253" t="s">
        <v>161</v>
      </c>
    </row>
    <row r="684" s="2" customFormat="1" ht="16.5" customHeight="1">
      <c r="A684" s="39"/>
      <c r="B684" s="40"/>
      <c r="C684" s="218" t="s">
        <v>665</v>
      </c>
      <c r="D684" s="218" t="s">
        <v>162</v>
      </c>
      <c r="E684" s="219" t="s">
        <v>666</v>
      </c>
      <c r="F684" s="220" t="s">
        <v>667</v>
      </c>
      <c r="G684" s="221" t="s">
        <v>328</v>
      </c>
      <c r="H684" s="222">
        <v>645.71000000000004</v>
      </c>
      <c r="I684" s="223"/>
      <c r="J684" s="224">
        <f>ROUND(I684*H684,2)</f>
        <v>0</v>
      </c>
      <c r="K684" s="225"/>
      <c r="L684" s="45"/>
      <c r="M684" s="226" t="s">
        <v>1</v>
      </c>
      <c r="N684" s="227" t="s">
        <v>40</v>
      </c>
      <c r="O684" s="92"/>
      <c r="P684" s="228">
        <f>O684*H684</f>
        <v>0</v>
      </c>
      <c r="Q684" s="228">
        <v>0</v>
      </c>
      <c r="R684" s="228">
        <f>Q684*H684</f>
        <v>0</v>
      </c>
      <c r="S684" s="228">
        <v>0</v>
      </c>
      <c r="T684" s="229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0" t="s">
        <v>164</v>
      </c>
      <c r="AT684" s="230" t="s">
        <v>162</v>
      </c>
      <c r="AU684" s="230" t="s">
        <v>83</v>
      </c>
      <c r="AY684" s="18" t="s">
        <v>161</v>
      </c>
      <c r="BE684" s="231">
        <f>IF(N684="základní",J684,0)</f>
        <v>0</v>
      </c>
      <c r="BF684" s="231">
        <f>IF(N684="snížená",J684,0)</f>
        <v>0</v>
      </c>
      <c r="BG684" s="231">
        <f>IF(N684="zákl. přenesená",J684,0)</f>
        <v>0</v>
      </c>
      <c r="BH684" s="231">
        <f>IF(N684="sníž. přenesená",J684,0)</f>
        <v>0</v>
      </c>
      <c r="BI684" s="231">
        <f>IF(N684="nulová",J684,0)</f>
        <v>0</v>
      </c>
      <c r="BJ684" s="18" t="s">
        <v>83</v>
      </c>
      <c r="BK684" s="231">
        <f>ROUND(I684*H684,2)</f>
        <v>0</v>
      </c>
      <c r="BL684" s="18" t="s">
        <v>164</v>
      </c>
      <c r="BM684" s="230" t="s">
        <v>668</v>
      </c>
    </row>
    <row r="685" s="13" customFormat="1">
      <c r="A685" s="13"/>
      <c r="B685" s="232"/>
      <c r="C685" s="233"/>
      <c r="D685" s="234" t="s">
        <v>165</v>
      </c>
      <c r="E685" s="235" t="s">
        <v>1</v>
      </c>
      <c r="F685" s="236" t="s">
        <v>669</v>
      </c>
      <c r="G685" s="233"/>
      <c r="H685" s="235" t="s">
        <v>1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2" t="s">
        <v>165</v>
      </c>
      <c r="AU685" s="242" t="s">
        <v>83</v>
      </c>
      <c r="AV685" s="13" t="s">
        <v>83</v>
      </c>
      <c r="AW685" s="13" t="s">
        <v>31</v>
      </c>
      <c r="AX685" s="13" t="s">
        <v>75</v>
      </c>
      <c r="AY685" s="242" t="s">
        <v>161</v>
      </c>
    </row>
    <row r="686" s="15" customFormat="1">
      <c r="A686" s="15"/>
      <c r="B686" s="254"/>
      <c r="C686" s="255"/>
      <c r="D686" s="234" t="s">
        <v>165</v>
      </c>
      <c r="E686" s="256" t="s">
        <v>1</v>
      </c>
      <c r="F686" s="257" t="s">
        <v>670</v>
      </c>
      <c r="G686" s="255"/>
      <c r="H686" s="258">
        <v>645.71000000000004</v>
      </c>
      <c r="I686" s="259"/>
      <c r="J686" s="255"/>
      <c r="K686" s="255"/>
      <c r="L686" s="260"/>
      <c r="M686" s="261"/>
      <c r="N686" s="262"/>
      <c r="O686" s="262"/>
      <c r="P686" s="262"/>
      <c r="Q686" s="262"/>
      <c r="R686" s="262"/>
      <c r="S686" s="262"/>
      <c r="T686" s="263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4" t="s">
        <v>165</v>
      </c>
      <c r="AU686" s="264" t="s">
        <v>83</v>
      </c>
      <c r="AV686" s="15" t="s">
        <v>85</v>
      </c>
      <c r="AW686" s="15" t="s">
        <v>31</v>
      </c>
      <c r="AX686" s="15" t="s">
        <v>75</v>
      </c>
      <c r="AY686" s="264" t="s">
        <v>161</v>
      </c>
    </row>
    <row r="687" s="16" customFormat="1">
      <c r="A687" s="16"/>
      <c r="B687" s="265"/>
      <c r="C687" s="266"/>
      <c r="D687" s="234" t="s">
        <v>165</v>
      </c>
      <c r="E687" s="267" t="s">
        <v>1</v>
      </c>
      <c r="F687" s="268" t="s">
        <v>215</v>
      </c>
      <c r="G687" s="266"/>
      <c r="H687" s="269">
        <v>645.71000000000004</v>
      </c>
      <c r="I687" s="270"/>
      <c r="J687" s="266"/>
      <c r="K687" s="266"/>
      <c r="L687" s="271"/>
      <c r="M687" s="272"/>
      <c r="N687" s="273"/>
      <c r="O687" s="273"/>
      <c r="P687" s="273"/>
      <c r="Q687" s="273"/>
      <c r="R687" s="273"/>
      <c r="S687" s="273"/>
      <c r="T687" s="274"/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T687" s="275" t="s">
        <v>165</v>
      </c>
      <c r="AU687" s="275" t="s">
        <v>83</v>
      </c>
      <c r="AV687" s="16" t="s">
        <v>216</v>
      </c>
      <c r="AW687" s="16" t="s">
        <v>31</v>
      </c>
      <c r="AX687" s="16" t="s">
        <v>75</v>
      </c>
      <c r="AY687" s="275" t="s">
        <v>161</v>
      </c>
    </row>
    <row r="688" s="14" customFormat="1">
      <c r="A688" s="14"/>
      <c r="B688" s="243"/>
      <c r="C688" s="244"/>
      <c r="D688" s="234" t="s">
        <v>165</v>
      </c>
      <c r="E688" s="245" t="s">
        <v>1</v>
      </c>
      <c r="F688" s="246" t="s">
        <v>206</v>
      </c>
      <c r="G688" s="244"/>
      <c r="H688" s="247">
        <v>645.71000000000004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3" t="s">
        <v>165</v>
      </c>
      <c r="AU688" s="253" t="s">
        <v>83</v>
      </c>
      <c r="AV688" s="14" t="s">
        <v>164</v>
      </c>
      <c r="AW688" s="14" t="s">
        <v>31</v>
      </c>
      <c r="AX688" s="14" t="s">
        <v>83</v>
      </c>
      <c r="AY688" s="253" t="s">
        <v>161</v>
      </c>
    </row>
    <row r="689" s="2" customFormat="1" ht="24.15" customHeight="1">
      <c r="A689" s="39"/>
      <c r="B689" s="40"/>
      <c r="C689" s="218" t="s">
        <v>432</v>
      </c>
      <c r="D689" s="218" t="s">
        <v>162</v>
      </c>
      <c r="E689" s="219" t="s">
        <v>671</v>
      </c>
      <c r="F689" s="220" t="s">
        <v>672</v>
      </c>
      <c r="G689" s="221" t="s">
        <v>262</v>
      </c>
      <c r="H689" s="222">
        <v>1</v>
      </c>
      <c r="I689" s="223"/>
      <c r="J689" s="224">
        <f>ROUND(I689*H689,2)</f>
        <v>0</v>
      </c>
      <c r="K689" s="225"/>
      <c r="L689" s="45"/>
      <c r="M689" s="226" t="s">
        <v>1</v>
      </c>
      <c r="N689" s="227" t="s">
        <v>40</v>
      </c>
      <c r="O689" s="92"/>
      <c r="P689" s="228">
        <f>O689*H689</f>
        <v>0</v>
      </c>
      <c r="Q689" s="228">
        <v>0</v>
      </c>
      <c r="R689" s="228">
        <f>Q689*H689</f>
        <v>0</v>
      </c>
      <c r="S689" s="228">
        <v>0</v>
      </c>
      <c r="T689" s="229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0" t="s">
        <v>164</v>
      </c>
      <c r="AT689" s="230" t="s">
        <v>162</v>
      </c>
      <c r="AU689" s="230" t="s">
        <v>83</v>
      </c>
      <c r="AY689" s="18" t="s">
        <v>161</v>
      </c>
      <c r="BE689" s="231">
        <f>IF(N689="základní",J689,0)</f>
        <v>0</v>
      </c>
      <c r="BF689" s="231">
        <f>IF(N689="snížená",J689,0)</f>
        <v>0</v>
      </c>
      <c r="BG689" s="231">
        <f>IF(N689="zákl. přenesená",J689,0)</f>
        <v>0</v>
      </c>
      <c r="BH689" s="231">
        <f>IF(N689="sníž. přenesená",J689,0)</f>
        <v>0</v>
      </c>
      <c r="BI689" s="231">
        <f>IF(N689="nulová",J689,0)</f>
        <v>0</v>
      </c>
      <c r="BJ689" s="18" t="s">
        <v>83</v>
      </c>
      <c r="BK689" s="231">
        <f>ROUND(I689*H689,2)</f>
        <v>0</v>
      </c>
      <c r="BL689" s="18" t="s">
        <v>164</v>
      </c>
      <c r="BM689" s="230" t="s">
        <v>673</v>
      </c>
    </row>
    <row r="690" s="2" customFormat="1" ht="21.75" customHeight="1">
      <c r="A690" s="39"/>
      <c r="B690" s="40"/>
      <c r="C690" s="218" t="s">
        <v>674</v>
      </c>
      <c r="D690" s="218" t="s">
        <v>162</v>
      </c>
      <c r="E690" s="219" t="s">
        <v>675</v>
      </c>
      <c r="F690" s="220" t="s">
        <v>676</v>
      </c>
      <c r="G690" s="221" t="s">
        <v>677</v>
      </c>
      <c r="H690" s="222">
        <v>111</v>
      </c>
      <c r="I690" s="223"/>
      <c r="J690" s="224">
        <f>ROUND(I690*H690,2)</f>
        <v>0</v>
      </c>
      <c r="K690" s="225"/>
      <c r="L690" s="45"/>
      <c r="M690" s="226" t="s">
        <v>1</v>
      </c>
      <c r="N690" s="227" t="s">
        <v>40</v>
      </c>
      <c r="O690" s="92"/>
      <c r="P690" s="228">
        <f>O690*H690</f>
        <v>0</v>
      </c>
      <c r="Q690" s="228">
        <v>0</v>
      </c>
      <c r="R690" s="228">
        <f>Q690*H690</f>
        <v>0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164</v>
      </c>
      <c r="AT690" s="230" t="s">
        <v>162</v>
      </c>
      <c r="AU690" s="230" t="s">
        <v>83</v>
      </c>
      <c r="AY690" s="18" t="s">
        <v>161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83</v>
      </c>
      <c r="BK690" s="231">
        <f>ROUND(I690*H690,2)</f>
        <v>0</v>
      </c>
      <c r="BL690" s="18" t="s">
        <v>164</v>
      </c>
      <c r="BM690" s="230" t="s">
        <v>678</v>
      </c>
    </row>
    <row r="691" s="13" customFormat="1">
      <c r="A691" s="13"/>
      <c r="B691" s="232"/>
      <c r="C691" s="233"/>
      <c r="D691" s="234" t="s">
        <v>165</v>
      </c>
      <c r="E691" s="235" t="s">
        <v>1</v>
      </c>
      <c r="F691" s="236" t="s">
        <v>679</v>
      </c>
      <c r="G691" s="233"/>
      <c r="H691" s="235" t="s">
        <v>1</v>
      </c>
      <c r="I691" s="237"/>
      <c r="J691" s="233"/>
      <c r="K691" s="233"/>
      <c r="L691" s="238"/>
      <c r="M691" s="239"/>
      <c r="N691" s="240"/>
      <c r="O691" s="240"/>
      <c r="P691" s="240"/>
      <c r="Q691" s="240"/>
      <c r="R691" s="240"/>
      <c r="S691" s="240"/>
      <c r="T691" s="24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2" t="s">
        <v>165</v>
      </c>
      <c r="AU691" s="242" t="s">
        <v>83</v>
      </c>
      <c r="AV691" s="13" t="s">
        <v>83</v>
      </c>
      <c r="AW691" s="13" t="s">
        <v>31</v>
      </c>
      <c r="AX691" s="13" t="s">
        <v>75</v>
      </c>
      <c r="AY691" s="242" t="s">
        <v>161</v>
      </c>
    </row>
    <row r="692" s="15" customFormat="1">
      <c r="A692" s="15"/>
      <c r="B692" s="254"/>
      <c r="C692" s="255"/>
      <c r="D692" s="234" t="s">
        <v>165</v>
      </c>
      <c r="E692" s="256" t="s">
        <v>1</v>
      </c>
      <c r="F692" s="257" t="s">
        <v>680</v>
      </c>
      <c r="G692" s="255"/>
      <c r="H692" s="258">
        <v>20</v>
      </c>
      <c r="I692" s="259"/>
      <c r="J692" s="255"/>
      <c r="K692" s="255"/>
      <c r="L692" s="260"/>
      <c r="M692" s="261"/>
      <c r="N692" s="262"/>
      <c r="O692" s="262"/>
      <c r="P692" s="262"/>
      <c r="Q692" s="262"/>
      <c r="R692" s="262"/>
      <c r="S692" s="262"/>
      <c r="T692" s="263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64" t="s">
        <v>165</v>
      </c>
      <c r="AU692" s="264" t="s">
        <v>83</v>
      </c>
      <c r="AV692" s="15" t="s">
        <v>85</v>
      </c>
      <c r="AW692" s="15" t="s">
        <v>31</v>
      </c>
      <c r="AX692" s="15" t="s">
        <v>75</v>
      </c>
      <c r="AY692" s="264" t="s">
        <v>161</v>
      </c>
    </row>
    <row r="693" s="15" customFormat="1">
      <c r="A693" s="15"/>
      <c r="B693" s="254"/>
      <c r="C693" s="255"/>
      <c r="D693" s="234" t="s">
        <v>165</v>
      </c>
      <c r="E693" s="256" t="s">
        <v>1</v>
      </c>
      <c r="F693" s="257" t="s">
        <v>681</v>
      </c>
      <c r="G693" s="255"/>
      <c r="H693" s="258">
        <v>91</v>
      </c>
      <c r="I693" s="259"/>
      <c r="J693" s="255"/>
      <c r="K693" s="255"/>
      <c r="L693" s="260"/>
      <c r="M693" s="261"/>
      <c r="N693" s="262"/>
      <c r="O693" s="262"/>
      <c r="P693" s="262"/>
      <c r="Q693" s="262"/>
      <c r="R693" s="262"/>
      <c r="S693" s="262"/>
      <c r="T693" s="263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4" t="s">
        <v>165</v>
      </c>
      <c r="AU693" s="264" t="s">
        <v>83</v>
      </c>
      <c r="AV693" s="15" t="s">
        <v>85</v>
      </c>
      <c r="AW693" s="15" t="s">
        <v>31</v>
      </c>
      <c r="AX693" s="15" t="s">
        <v>75</v>
      </c>
      <c r="AY693" s="264" t="s">
        <v>161</v>
      </c>
    </row>
    <row r="694" s="14" customFormat="1">
      <c r="A694" s="14"/>
      <c r="B694" s="243"/>
      <c r="C694" s="244"/>
      <c r="D694" s="234" t="s">
        <v>165</v>
      </c>
      <c r="E694" s="245" t="s">
        <v>1</v>
      </c>
      <c r="F694" s="246" t="s">
        <v>206</v>
      </c>
      <c r="G694" s="244"/>
      <c r="H694" s="247">
        <v>111</v>
      </c>
      <c r="I694" s="248"/>
      <c r="J694" s="244"/>
      <c r="K694" s="244"/>
      <c r="L694" s="249"/>
      <c r="M694" s="250"/>
      <c r="N694" s="251"/>
      <c r="O694" s="251"/>
      <c r="P694" s="251"/>
      <c r="Q694" s="251"/>
      <c r="R694" s="251"/>
      <c r="S694" s="251"/>
      <c r="T694" s="25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3" t="s">
        <v>165</v>
      </c>
      <c r="AU694" s="253" t="s">
        <v>83</v>
      </c>
      <c r="AV694" s="14" t="s">
        <v>164</v>
      </c>
      <c r="AW694" s="14" t="s">
        <v>31</v>
      </c>
      <c r="AX694" s="14" t="s">
        <v>83</v>
      </c>
      <c r="AY694" s="253" t="s">
        <v>161</v>
      </c>
    </row>
    <row r="695" s="2" customFormat="1" ht="16.5" customHeight="1">
      <c r="A695" s="39"/>
      <c r="B695" s="40"/>
      <c r="C695" s="218" t="s">
        <v>436</v>
      </c>
      <c r="D695" s="218" t="s">
        <v>162</v>
      </c>
      <c r="E695" s="219" t="s">
        <v>682</v>
      </c>
      <c r="F695" s="220" t="s">
        <v>683</v>
      </c>
      <c r="G695" s="221" t="s">
        <v>253</v>
      </c>
      <c r="H695" s="222">
        <v>211.69999999999999</v>
      </c>
      <c r="I695" s="223"/>
      <c r="J695" s="224">
        <f>ROUND(I695*H695,2)</f>
        <v>0</v>
      </c>
      <c r="K695" s="225"/>
      <c r="L695" s="45"/>
      <c r="M695" s="226" t="s">
        <v>1</v>
      </c>
      <c r="N695" s="227" t="s">
        <v>40</v>
      </c>
      <c r="O695" s="92"/>
      <c r="P695" s="228">
        <f>O695*H695</f>
        <v>0</v>
      </c>
      <c r="Q695" s="228">
        <v>0</v>
      </c>
      <c r="R695" s="228">
        <f>Q695*H695</f>
        <v>0</v>
      </c>
      <c r="S695" s="228">
        <v>0</v>
      </c>
      <c r="T695" s="22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164</v>
      </c>
      <c r="AT695" s="230" t="s">
        <v>162</v>
      </c>
      <c r="AU695" s="230" t="s">
        <v>83</v>
      </c>
      <c r="AY695" s="18" t="s">
        <v>161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83</v>
      </c>
      <c r="BK695" s="231">
        <f>ROUND(I695*H695,2)</f>
        <v>0</v>
      </c>
      <c r="BL695" s="18" t="s">
        <v>164</v>
      </c>
      <c r="BM695" s="230" t="s">
        <v>684</v>
      </c>
    </row>
    <row r="696" s="13" customFormat="1">
      <c r="A696" s="13"/>
      <c r="B696" s="232"/>
      <c r="C696" s="233"/>
      <c r="D696" s="234" t="s">
        <v>165</v>
      </c>
      <c r="E696" s="235" t="s">
        <v>1</v>
      </c>
      <c r="F696" s="236" t="s">
        <v>685</v>
      </c>
      <c r="G696" s="233"/>
      <c r="H696" s="235" t="s">
        <v>1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2" t="s">
        <v>165</v>
      </c>
      <c r="AU696" s="242" t="s">
        <v>83</v>
      </c>
      <c r="AV696" s="13" t="s">
        <v>83</v>
      </c>
      <c r="AW696" s="13" t="s">
        <v>31</v>
      </c>
      <c r="AX696" s="13" t="s">
        <v>75</v>
      </c>
      <c r="AY696" s="242" t="s">
        <v>161</v>
      </c>
    </row>
    <row r="697" s="15" customFormat="1">
      <c r="A697" s="15"/>
      <c r="B697" s="254"/>
      <c r="C697" s="255"/>
      <c r="D697" s="234" t="s">
        <v>165</v>
      </c>
      <c r="E697" s="256" t="s">
        <v>1</v>
      </c>
      <c r="F697" s="257" t="s">
        <v>686</v>
      </c>
      <c r="G697" s="255"/>
      <c r="H697" s="258">
        <v>211.69999999999999</v>
      </c>
      <c r="I697" s="259"/>
      <c r="J697" s="255"/>
      <c r="K697" s="255"/>
      <c r="L697" s="260"/>
      <c r="M697" s="261"/>
      <c r="N697" s="262"/>
      <c r="O697" s="262"/>
      <c r="P697" s="262"/>
      <c r="Q697" s="262"/>
      <c r="R697" s="262"/>
      <c r="S697" s="262"/>
      <c r="T697" s="263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64" t="s">
        <v>165</v>
      </c>
      <c r="AU697" s="264" t="s">
        <v>83</v>
      </c>
      <c r="AV697" s="15" t="s">
        <v>85</v>
      </c>
      <c r="AW697" s="15" t="s">
        <v>31</v>
      </c>
      <c r="AX697" s="15" t="s">
        <v>83</v>
      </c>
      <c r="AY697" s="264" t="s">
        <v>161</v>
      </c>
    </row>
    <row r="698" s="2" customFormat="1" ht="24.15" customHeight="1">
      <c r="A698" s="39"/>
      <c r="B698" s="40"/>
      <c r="C698" s="218" t="s">
        <v>687</v>
      </c>
      <c r="D698" s="218" t="s">
        <v>162</v>
      </c>
      <c r="E698" s="219" t="s">
        <v>688</v>
      </c>
      <c r="F698" s="220" t="s">
        <v>689</v>
      </c>
      <c r="G698" s="221" t="s">
        <v>622</v>
      </c>
      <c r="H698" s="222">
        <v>3</v>
      </c>
      <c r="I698" s="223"/>
      <c r="J698" s="224">
        <f>ROUND(I698*H698,2)</f>
        <v>0</v>
      </c>
      <c r="K698" s="225"/>
      <c r="L698" s="45"/>
      <c r="M698" s="226" t="s">
        <v>1</v>
      </c>
      <c r="N698" s="227" t="s">
        <v>40</v>
      </c>
      <c r="O698" s="92"/>
      <c r="P698" s="228">
        <f>O698*H698</f>
        <v>0</v>
      </c>
      <c r="Q698" s="228">
        <v>0</v>
      </c>
      <c r="R698" s="228">
        <f>Q698*H698</f>
        <v>0</v>
      </c>
      <c r="S698" s="228">
        <v>0</v>
      </c>
      <c r="T698" s="229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0" t="s">
        <v>164</v>
      </c>
      <c r="AT698" s="230" t="s">
        <v>162</v>
      </c>
      <c r="AU698" s="230" t="s">
        <v>83</v>
      </c>
      <c r="AY698" s="18" t="s">
        <v>161</v>
      </c>
      <c r="BE698" s="231">
        <f>IF(N698="základní",J698,0)</f>
        <v>0</v>
      </c>
      <c r="BF698" s="231">
        <f>IF(N698="snížená",J698,0)</f>
        <v>0</v>
      </c>
      <c r="BG698" s="231">
        <f>IF(N698="zákl. přenesená",J698,0)</f>
        <v>0</v>
      </c>
      <c r="BH698" s="231">
        <f>IF(N698="sníž. přenesená",J698,0)</f>
        <v>0</v>
      </c>
      <c r="BI698" s="231">
        <f>IF(N698="nulová",J698,0)</f>
        <v>0</v>
      </c>
      <c r="BJ698" s="18" t="s">
        <v>83</v>
      </c>
      <c r="BK698" s="231">
        <f>ROUND(I698*H698,2)</f>
        <v>0</v>
      </c>
      <c r="BL698" s="18" t="s">
        <v>164</v>
      </c>
      <c r="BM698" s="230" t="s">
        <v>690</v>
      </c>
    </row>
    <row r="699" s="2" customFormat="1" ht="21.75" customHeight="1">
      <c r="A699" s="39"/>
      <c r="B699" s="40"/>
      <c r="C699" s="218" t="s">
        <v>441</v>
      </c>
      <c r="D699" s="218" t="s">
        <v>162</v>
      </c>
      <c r="E699" s="219" t="s">
        <v>691</v>
      </c>
      <c r="F699" s="220" t="s">
        <v>692</v>
      </c>
      <c r="G699" s="221" t="s">
        <v>431</v>
      </c>
      <c r="H699" s="222">
        <v>1</v>
      </c>
      <c r="I699" s="223"/>
      <c r="J699" s="224">
        <f>ROUND(I699*H699,2)</f>
        <v>0</v>
      </c>
      <c r="K699" s="225"/>
      <c r="L699" s="45"/>
      <c r="M699" s="226" t="s">
        <v>1</v>
      </c>
      <c r="N699" s="227" t="s">
        <v>40</v>
      </c>
      <c r="O699" s="92"/>
      <c r="P699" s="228">
        <f>O699*H699</f>
        <v>0</v>
      </c>
      <c r="Q699" s="228">
        <v>0</v>
      </c>
      <c r="R699" s="228">
        <f>Q699*H699</f>
        <v>0</v>
      </c>
      <c r="S699" s="228">
        <v>0</v>
      </c>
      <c r="T699" s="22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164</v>
      </c>
      <c r="AT699" s="230" t="s">
        <v>162</v>
      </c>
      <c r="AU699" s="230" t="s">
        <v>83</v>
      </c>
      <c r="AY699" s="18" t="s">
        <v>161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83</v>
      </c>
      <c r="BK699" s="231">
        <f>ROUND(I699*H699,2)</f>
        <v>0</v>
      </c>
      <c r="BL699" s="18" t="s">
        <v>164</v>
      </c>
      <c r="BM699" s="230" t="s">
        <v>693</v>
      </c>
    </row>
    <row r="700" s="2" customFormat="1" ht="24.15" customHeight="1">
      <c r="A700" s="39"/>
      <c r="B700" s="40"/>
      <c r="C700" s="218" t="s">
        <v>694</v>
      </c>
      <c r="D700" s="218" t="s">
        <v>162</v>
      </c>
      <c r="E700" s="219" t="s">
        <v>695</v>
      </c>
      <c r="F700" s="220" t="s">
        <v>696</v>
      </c>
      <c r="G700" s="221" t="s">
        <v>262</v>
      </c>
      <c r="H700" s="222">
        <v>1</v>
      </c>
      <c r="I700" s="223"/>
      <c r="J700" s="224">
        <f>ROUND(I700*H700,2)</f>
        <v>0</v>
      </c>
      <c r="K700" s="225"/>
      <c r="L700" s="45"/>
      <c r="M700" s="226" t="s">
        <v>1</v>
      </c>
      <c r="N700" s="227" t="s">
        <v>40</v>
      </c>
      <c r="O700" s="92"/>
      <c r="P700" s="228">
        <f>O700*H700</f>
        <v>0</v>
      </c>
      <c r="Q700" s="228">
        <v>0</v>
      </c>
      <c r="R700" s="228">
        <f>Q700*H700</f>
        <v>0</v>
      </c>
      <c r="S700" s="228">
        <v>0</v>
      </c>
      <c r="T700" s="229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30" t="s">
        <v>164</v>
      </c>
      <c r="AT700" s="230" t="s">
        <v>162</v>
      </c>
      <c r="AU700" s="230" t="s">
        <v>83</v>
      </c>
      <c r="AY700" s="18" t="s">
        <v>161</v>
      </c>
      <c r="BE700" s="231">
        <f>IF(N700="základní",J700,0)</f>
        <v>0</v>
      </c>
      <c r="BF700" s="231">
        <f>IF(N700="snížená",J700,0)</f>
        <v>0</v>
      </c>
      <c r="BG700" s="231">
        <f>IF(N700="zákl. přenesená",J700,0)</f>
        <v>0</v>
      </c>
      <c r="BH700" s="231">
        <f>IF(N700="sníž. přenesená",J700,0)</f>
        <v>0</v>
      </c>
      <c r="BI700" s="231">
        <f>IF(N700="nulová",J700,0)</f>
        <v>0</v>
      </c>
      <c r="BJ700" s="18" t="s">
        <v>83</v>
      </c>
      <c r="BK700" s="231">
        <f>ROUND(I700*H700,2)</f>
        <v>0</v>
      </c>
      <c r="BL700" s="18" t="s">
        <v>164</v>
      </c>
      <c r="BM700" s="230" t="s">
        <v>697</v>
      </c>
    </row>
    <row r="701" s="12" customFormat="1" ht="25.92" customHeight="1">
      <c r="A701" s="12"/>
      <c r="B701" s="204"/>
      <c r="C701" s="205"/>
      <c r="D701" s="206" t="s">
        <v>74</v>
      </c>
      <c r="E701" s="207" t="s">
        <v>648</v>
      </c>
      <c r="F701" s="207" t="s">
        <v>698</v>
      </c>
      <c r="G701" s="205"/>
      <c r="H701" s="205"/>
      <c r="I701" s="208"/>
      <c r="J701" s="209">
        <f>BK701</f>
        <v>0</v>
      </c>
      <c r="K701" s="205"/>
      <c r="L701" s="210"/>
      <c r="M701" s="211"/>
      <c r="N701" s="212"/>
      <c r="O701" s="212"/>
      <c r="P701" s="213">
        <f>SUM(P702:P803)</f>
        <v>0</v>
      </c>
      <c r="Q701" s="212"/>
      <c r="R701" s="213">
        <f>SUM(R702:R803)</f>
        <v>0</v>
      </c>
      <c r="S701" s="212"/>
      <c r="T701" s="214">
        <f>SUM(T702:T803)</f>
        <v>0</v>
      </c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R701" s="215" t="s">
        <v>83</v>
      </c>
      <c r="AT701" s="216" t="s">
        <v>74</v>
      </c>
      <c r="AU701" s="216" t="s">
        <v>75</v>
      </c>
      <c r="AY701" s="215" t="s">
        <v>161</v>
      </c>
      <c r="BK701" s="217">
        <f>SUM(BK702:BK803)</f>
        <v>0</v>
      </c>
    </row>
    <row r="702" s="2" customFormat="1" ht="16.5" customHeight="1">
      <c r="A702" s="39"/>
      <c r="B702" s="40"/>
      <c r="C702" s="218" t="s">
        <v>445</v>
      </c>
      <c r="D702" s="218" t="s">
        <v>162</v>
      </c>
      <c r="E702" s="219" t="s">
        <v>699</v>
      </c>
      <c r="F702" s="220" t="s">
        <v>700</v>
      </c>
      <c r="G702" s="221" t="s">
        <v>253</v>
      </c>
      <c r="H702" s="222">
        <v>62.840000000000003</v>
      </c>
      <c r="I702" s="223"/>
      <c r="J702" s="224">
        <f>ROUND(I702*H702,2)</f>
        <v>0</v>
      </c>
      <c r="K702" s="225"/>
      <c r="L702" s="45"/>
      <c r="M702" s="226" t="s">
        <v>1</v>
      </c>
      <c r="N702" s="227" t="s">
        <v>40</v>
      </c>
      <c r="O702" s="92"/>
      <c r="P702" s="228">
        <f>O702*H702</f>
        <v>0</v>
      </c>
      <c r="Q702" s="228">
        <v>0</v>
      </c>
      <c r="R702" s="228">
        <f>Q702*H702</f>
        <v>0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164</v>
      </c>
      <c r="AT702" s="230" t="s">
        <v>162</v>
      </c>
      <c r="AU702" s="230" t="s">
        <v>83</v>
      </c>
      <c r="AY702" s="18" t="s">
        <v>161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83</v>
      </c>
      <c r="BK702" s="231">
        <f>ROUND(I702*H702,2)</f>
        <v>0</v>
      </c>
      <c r="BL702" s="18" t="s">
        <v>164</v>
      </c>
      <c r="BM702" s="230" t="s">
        <v>701</v>
      </c>
    </row>
    <row r="703" s="15" customFormat="1">
      <c r="A703" s="15"/>
      <c r="B703" s="254"/>
      <c r="C703" s="255"/>
      <c r="D703" s="234" t="s">
        <v>165</v>
      </c>
      <c r="E703" s="256" t="s">
        <v>1</v>
      </c>
      <c r="F703" s="257" t="s">
        <v>702</v>
      </c>
      <c r="G703" s="255"/>
      <c r="H703" s="258">
        <v>3.5099999999999998</v>
      </c>
      <c r="I703" s="259"/>
      <c r="J703" s="255"/>
      <c r="K703" s="255"/>
      <c r="L703" s="260"/>
      <c r="M703" s="261"/>
      <c r="N703" s="262"/>
      <c r="O703" s="262"/>
      <c r="P703" s="262"/>
      <c r="Q703" s="262"/>
      <c r="R703" s="262"/>
      <c r="S703" s="262"/>
      <c r="T703" s="263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4" t="s">
        <v>165</v>
      </c>
      <c r="AU703" s="264" t="s">
        <v>83</v>
      </c>
      <c r="AV703" s="15" t="s">
        <v>85</v>
      </c>
      <c r="AW703" s="15" t="s">
        <v>31</v>
      </c>
      <c r="AX703" s="15" t="s">
        <v>75</v>
      </c>
      <c r="AY703" s="264" t="s">
        <v>161</v>
      </c>
    </row>
    <row r="704" s="15" customFormat="1">
      <c r="A704" s="15"/>
      <c r="B704" s="254"/>
      <c r="C704" s="255"/>
      <c r="D704" s="234" t="s">
        <v>165</v>
      </c>
      <c r="E704" s="256" t="s">
        <v>1</v>
      </c>
      <c r="F704" s="257" t="s">
        <v>703</v>
      </c>
      <c r="G704" s="255"/>
      <c r="H704" s="258">
        <v>30.870000000000001</v>
      </c>
      <c r="I704" s="259"/>
      <c r="J704" s="255"/>
      <c r="K704" s="255"/>
      <c r="L704" s="260"/>
      <c r="M704" s="261"/>
      <c r="N704" s="262"/>
      <c r="O704" s="262"/>
      <c r="P704" s="262"/>
      <c r="Q704" s="262"/>
      <c r="R704" s="262"/>
      <c r="S704" s="262"/>
      <c r="T704" s="263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64" t="s">
        <v>165</v>
      </c>
      <c r="AU704" s="264" t="s">
        <v>83</v>
      </c>
      <c r="AV704" s="15" t="s">
        <v>85</v>
      </c>
      <c r="AW704" s="15" t="s">
        <v>31</v>
      </c>
      <c r="AX704" s="15" t="s">
        <v>75</v>
      </c>
      <c r="AY704" s="264" t="s">
        <v>161</v>
      </c>
    </row>
    <row r="705" s="15" customFormat="1">
      <c r="A705" s="15"/>
      <c r="B705" s="254"/>
      <c r="C705" s="255"/>
      <c r="D705" s="234" t="s">
        <v>165</v>
      </c>
      <c r="E705" s="256" t="s">
        <v>1</v>
      </c>
      <c r="F705" s="257" t="s">
        <v>704</v>
      </c>
      <c r="G705" s="255"/>
      <c r="H705" s="258">
        <v>11.32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4" t="s">
        <v>165</v>
      </c>
      <c r="AU705" s="264" t="s">
        <v>83</v>
      </c>
      <c r="AV705" s="15" t="s">
        <v>85</v>
      </c>
      <c r="AW705" s="15" t="s">
        <v>31</v>
      </c>
      <c r="AX705" s="15" t="s">
        <v>75</v>
      </c>
      <c r="AY705" s="264" t="s">
        <v>161</v>
      </c>
    </row>
    <row r="706" s="15" customFormat="1">
      <c r="A706" s="15"/>
      <c r="B706" s="254"/>
      <c r="C706" s="255"/>
      <c r="D706" s="234" t="s">
        <v>165</v>
      </c>
      <c r="E706" s="256" t="s">
        <v>1</v>
      </c>
      <c r="F706" s="257" t="s">
        <v>705</v>
      </c>
      <c r="G706" s="255"/>
      <c r="H706" s="258">
        <v>17.140000000000001</v>
      </c>
      <c r="I706" s="259"/>
      <c r="J706" s="255"/>
      <c r="K706" s="255"/>
      <c r="L706" s="260"/>
      <c r="M706" s="261"/>
      <c r="N706" s="262"/>
      <c r="O706" s="262"/>
      <c r="P706" s="262"/>
      <c r="Q706" s="262"/>
      <c r="R706" s="262"/>
      <c r="S706" s="262"/>
      <c r="T706" s="263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4" t="s">
        <v>165</v>
      </c>
      <c r="AU706" s="264" t="s">
        <v>83</v>
      </c>
      <c r="AV706" s="15" t="s">
        <v>85</v>
      </c>
      <c r="AW706" s="15" t="s">
        <v>31</v>
      </c>
      <c r="AX706" s="15" t="s">
        <v>75</v>
      </c>
      <c r="AY706" s="264" t="s">
        <v>161</v>
      </c>
    </row>
    <row r="707" s="14" customFormat="1">
      <c r="A707" s="14"/>
      <c r="B707" s="243"/>
      <c r="C707" s="244"/>
      <c r="D707" s="234" t="s">
        <v>165</v>
      </c>
      <c r="E707" s="245" t="s">
        <v>1</v>
      </c>
      <c r="F707" s="246" t="s">
        <v>206</v>
      </c>
      <c r="G707" s="244"/>
      <c r="H707" s="247">
        <v>62.840000000000003</v>
      </c>
      <c r="I707" s="248"/>
      <c r="J707" s="244"/>
      <c r="K707" s="244"/>
      <c r="L707" s="249"/>
      <c r="M707" s="250"/>
      <c r="N707" s="251"/>
      <c r="O707" s="251"/>
      <c r="P707" s="251"/>
      <c r="Q707" s="251"/>
      <c r="R707" s="251"/>
      <c r="S707" s="251"/>
      <c r="T707" s="25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3" t="s">
        <v>165</v>
      </c>
      <c r="AU707" s="253" t="s">
        <v>83</v>
      </c>
      <c r="AV707" s="14" t="s">
        <v>164</v>
      </c>
      <c r="AW707" s="14" t="s">
        <v>31</v>
      </c>
      <c r="AX707" s="14" t="s">
        <v>83</v>
      </c>
      <c r="AY707" s="253" t="s">
        <v>161</v>
      </c>
    </row>
    <row r="708" s="2" customFormat="1" ht="24.15" customHeight="1">
      <c r="A708" s="39"/>
      <c r="B708" s="40"/>
      <c r="C708" s="218" t="s">
        <v>706</v>
      </c>
      <c r="D708" s="218" t="s">
        <v>162</v>
      </c>
      <c r="E708" s="219" t="s">
        <v>707</v>
      </c>
      <c r="F708" s="220" t="s">
        <v>708</v>
      </c>
      <c r="G708" s="221" t="s">
        <v>253</v>
      </c>
      <c r="H708" s="222">
        <v>251.46100000000001</v>
      </c>
      <c r="I708" s="223"/>
      <c r="J708" s="224">
        <f>ROUND(I708*H708,2)</f>
        <v>0</v>
      </c>
      <c r="K708" s="225"/>
      <c r="L708" s="45"/>
      <c r="M708" s="226" t="s">
        <v>1</v>
      </c>
      <c r="N708" s="227" t="s">
        <v>40</v>
      </c>
      <c r="O708" s="92"/>
      <c r="P708" s="228">
        <f>O708*H708</f>
        <v>0</v>
      </c>
      <c r="Q708" s="228">
        <v>0</v>
      </c>
      <c r="R708" s="228">
        <f>Q708*H708</f>
        <v>0</v>
      </c>
      <c r="S708" s="228">
        <v>0</v>
      </c>
      <c r="T708" s="229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30" t="s">
        <v>164</v>
      </c>
      <c r="AT708" s="230" t="s">
        <v>162</v>
      </c>
      <c r="AU708" s="230" t="s">
        <v>83</v>
      </c>
      <c r="AY708" s="18" t="s">
        <v>161</v>
      </c>
      <c r="BE708" s="231">
        <f>IF(N708="základní",J708,0)</f>
        <v>0</v>
      </c>
      <c r="BF708" s="231">
        <f>IF(N708="snížená",J708,0)</f>
        <v>0</v>
      </c>
      <c r="BG708" s="231">
        <f>IF(N708="zákl. přenesená",J708,0)</f>
        <v>0</v>
      </c>
      <c r="BH708" s="231">
        <f>IF(N708="sníž. přenesená",J708,0)</f>
        <v>0</v>
      </c>
      <c r="BI708" s="231">
        <f>IF(N708="nulová",J708,0)</f>
        <v>0</v>
      </c>
      <c r="BJ708" s="18" t="s">
        <v>83</v>
      </c>
      <c r="BK708" s="231">
        <f>ROUND(I708*H708,2)</f>
        <v>0</v>
      </c>
      <c r="BL708" s="18" t="s">
        <v>164</v>
      </c>
      <c r="BM708" s="230" t="s">
        <v>709</v>
      </c>
    </row>
    <row r="709" s="13" customFormat="1">
      <c r="A709" s="13"/>
      <c r="B709" s="232"/>
      <c r="C709" s="233"/>
      <c r="D709" s="234" t="s">
        <v>165</v>
      </c>
      <c r="E709" s="235" t="s">
        <v>1</v>
      </c>
      <c r="F709" s="236" t="s">
        <v>710</v>
      </c>
      <c r="G709" s="233"/>
      <c r="H709" s="235" t="s">
        <v>1</v>
      </c>
      <c r="I709" s="237"/>
      <c r="J709" s="233"/>
      <c r="K709" s="233"/>
      <c r="L709" s="238"/>
      <c r="M709" s="239"/>
      <c r="N709" s="240"/>
      <c r="O709" s="240"/>
      <c r="P709" s="240"/>
      <c r="Q709" s="240"/>
      <c r="R709" s="240"/>
      <c r="S709" s="240"/>
      <c r="T709" s="24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2" t="s">
        <v>165</v>
      </c>
      <c r="AU709" s="242" t="s">
        <v>83</v>
      </c>
      <c r="AV709" s="13" t="s">
        <v>83</v>
      </c>
      <c r="AW709" s="13" t="s">
        <v>31</v>
      </c>
      <c r="AX709" s="13" t="s">
        <v>75</v>
      </c>
      <c r="AY709" s="242" t="s">
        <v>161</v>
      </c>
    </row>
    <row r="710" s="15" customFormat="1">
      <c r="A710" s="15"/>
      <c r="B710" s="254"/>
      <c r="C710" s="255"/>
      <c r="D710" s="234" t="s">
        <v>165</v>
      </c>
      <c r="E710" s="256" t="s">
        <v>1</v>
      </c>
      <c r="F710" s="257" t="s">
        <v>711</v>
      </c>
      <c r="G710" s="255"/>
      <c r="H710" s="258">
        <v>9.9440000000000008</v>
      </c>
      <c r="I710" s="259"/>
      <c r="J710" s="255"/>
      <c r="K710" s="255"/>
      <c r="L710" s="260"/>
      <c r="M710" s="261"/>
      <c r="N710" s="262"/>
      <c r="O710" s="262"/>
      <c r="P710" s="262"/>
      <c r="Q710" s="262"/>
      <c r="R710" s="262"/>
      <c r="S710" s="262"/>
      <c r="T710" s="263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64" t="s">
        <v>165</v>
      </c>
      <c r="AU710" s="264" t="s">
        <v>83</v>
      </c>
      <c r="AV710" s="15" t="s">
        <v>85</v>
      </c>
      <c r="AW710" s="15" t="s">
        <v>31</v>
      </c>
      <c r="AX710" s="15" t="s">
        <v>75</v>
      </c>
      <c r="AY710" s="264" t="s">
        <v>161</v>
      </c>
    </row>
    <row r="711" s="16" customFormat="1">
      <c r="A711" s="16"/>
      <c r="B711" s="265"/>
      <c r="C711" s="266"/>
      <c r="D711" s="234" t="s">
        <v>165</v>
      </c>
      <c r="E711" s="267" t="s">
        <v>1</v>
      </c>
      <c r="F711" s="268" t="s">
        <v>215</v>
      </c>
      <c r="G711" s="266"/>
      <c r="H711" s="269">
        <v>9.9440000000000008</v>
      </c>
      <c r="I711" s="270"/>
      <c r="J711" s="266"/>
      <c r="K711" s="266"/>
      <c r="L711" s="271"/>
      <c r="M711" s="272"/>
      <c r="N711" s="273"/>
      <c r="O711" s="273"/>
      <c r="P711" s="273"/>
      <c r="Q711" s="273"/>
      <c r="R711" s="273"/>
      <c r="S711" s="273"/>
      <c r="T711" s="274"/>
      <c r="U711" s="16"/>
      <c r="V711" s="16"/>
      <c r="W711" s="16"/>
      <c r="X711" s="16"/>
      <c r="Y711" s="16"/>
      <c r="Z711" s="16"/>
      <c r="AA711" s="16"/>
      <c r="AB711" s="16"/>
      <c r="AC711" s="16"/>
      <c r="AD711" s="16"/>
      <c r="AE711" s="16"/>
      <c r="AT711" s="275" t="s">
        <v>165</v>
      </c>
      <c r="AU711" s="275" t="s">
        <v>83</v>
      </c>
      <c r="AV711" s="16" t="s">
        <v>216</v>
      </c>
      <c r="AW711" s="16" t="s">
        <v>31</v>
      </c>
      <c r="AX711" s="16" t="s">
        <v>75</v>
      </c>
      <c r="AY711" s="275" t="s">
        <v>161</v>
      </c>
    </row>
    <row r="712" s="15" customFormat="1">
      <c r="A712" s="15"/>
      <c r="B712" s="254"/>
      <c r="C712" s="255"/>
      <c r="D712" s="234" t="s">
        <v>165</v>
      </c>
      <c r="E712" s="256" t="s">
        <v>1</v>
      </c>
      <c r="F712" s="257" t="s">
        <v>712</v>
      </c>
      <c r="G712" s="255"/>
      <c r="H712" s="258">
        <v>23.234999999999999</v>
      </c>
      <c r="I712" s="259"/>
      <c r="J712" s="255"/>
      <c r="K712" s="255"/>
      <c r="L712" s="260"/>
      <c r="M712" s="261"/>
      <c r="N712" s="262"/>
      <c r="O712" s="262"/>
      <c r="P712" s="262"/>
      <c r="Q712" s="262"/>
      <c r="R712" s="262"/>
      <c r="S712" s="262"/>
      <c r="T712" s="263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4" t="s">
        <v>165</v>
      </c>
      <c r="AU712" s="264" t="s">
        <v>83</v>
      </c>
      <c r="AV712" s="15" t="s">
        <v>85</v>
      </c>
      <c r="AW712" s="15" t="s">
        <v>31</v>
      </c>
      <c r="AX712" s="15" t="s">
        <v>75</v>
      </c>
      <c r="AY712" s="264" t="s">
        <v>161</v>
      </c>
    </row>
    <row r="713" s="16" customFormat="1">
      <c r="A713" s="16"/>
      <c r="B713" s="265"/>
      <c r="C713" s="266"/>
      <c r="D713" s="234" t="s">
        <v>165</v>
      </c>
      <c r="E713" s="267" t="s">
        <v>1</v>
      </c>
      <c r="F713" s="268" t="s">
        <v>215</v>
      </c>
      <c r="G713" s="266"/>
      <c r="H713" s="269">
        <v>23.234999999999999</v>
      </c>
      <c r="I713" s="270"/>
      <c r="J713" s="266"/>
      <c r="K713" s="266"/>
      <c r="L713" s="271"/>
      <c r="M713" s="272"/>
      <c r="N713" s="273"/>
      <c r="O713" s="273"/>
      <c r="P713" s="273"/>
      <c r="Q713" s="273"/>
      <c r="R713" s="273"/>
      <c r="S713" s="273"/>
      <c r="T713" s="274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T713" s="275" t="s">
        <v>165</v>
      </c>
      <c r="AU713" s="275" t="s">
        <v>83</v>
      </c>
      <c r="AV713" s="16" t="s">
        <v>216</v>
      </c>
      <c r="AW713" s="16" t="s">
        <v>31</v>
      </c>
      <c r="AX713" s="16" t="s">
        <v>75</v>
      </c>
      <c r="AY713" s="275" t="s">
        <v>161</v>
      </c>
    </row>
    <row r="714" s="15" customFormat="1">
      <c r="A714" s="15"/>
      <c r="B714" s="254"/>
      <c r="C714" s="255"/>
      <c r="D714" s="234" t="s">
        <v>165</v>
      </c>
      <c r="E714" s="256" t="s">
        <v>1</v>
      </c>
      <c r="F714" s="257" t="s">
        <v>713</v>
      </c>
      <c r="G714" s="255"/>
      <c r="H714" s="258">
        <v>26.988</v>
      </c>
      <c r="I714" s="259"/>
      <c r="J714" s="255"/>
      <c r="K714" s="255"/>
      <c r="L714" s="260"/>
      <c r="M714" s="261"/>
      <c r="N714" s="262"/>
      <c r="O714" s="262"/>
      <c r="P714" s="262"/>
      <c r="Q714" s="262"/>
      <c r="R714" s="262"/>
      <c r="S714" s="262"/>
      <c r="T714" s="263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4" t="s">
        <v>165</v>
      </c>
      <c r="AU714" s="264" t="s">
        <v>83</v>
      </c>
      <c r="AV714" s="15" t="s">
        <v>85</v>
      </c>
      <c r="AW714" s="15" t="s">
        <v>31</v>
      </c>
      <c r="AX714" s="15" t="s">
        <v>75</v>
      </c>
      <c r="AY714" s="264" t="s">
        <v>161</v>
      </c>
    </row>
    <row r="715" s="16" customFormat="1">
      <c r="A715" s="16"/>
      <c r="B715" s="265"/>
      <c r="C715" s="266"/>
      <c r="D715" s="234" t="s">
        <v>165</v>
      </c>
      <c r="E715" s="267" t="s">
        <v>1</v>
      </c>
      <c r="F715" s="268" t="s">
        <v>215</v>
      </c>
      <c r="G715" s="266"/>
      <c r="H715" s="269">
        <v>26.988</v>
      </c>
      <c r="I715" s="270"/>
      <c r="J715" s="266"/>
      <c r="K715" s="266"/>
      <c r="L715" s="271"/>
      <c r="M715" s="272"/>
      <c r="N715" s="273"/>
      <c r="O715" s="273"/>
      <c r="P715" s="273"/>
      <c r="Q715" s="273"/>
      <c r="R715" s="273"/>
      <c r="S715" s="273"/>
      <c r="T715" s="274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275" t="s">
        <v>165</v>
      </c>
      <c r="AU715" s="275" t="s">
        <v>83</v>
      </c>
      <c r="AV715" s="16" t="s">
        <v>216</v>
      </c>
      <c r="AW715" s="16" t="s">
        <v>31</v>
      </c>
      <c r="AX715" s="16" t="s">
        <v>75</v>
      </c>
      <c r="AY715" s="275" t="s">
        <v>161</v>
      </c>
    </row>
    <row r="716" s="15" customFormat="1">
      <c r="A716" s="15"/>
      <c r="B716" s="254"/>
      <c r="C716" s="255"/>
      <c r="D716" s="234" t="s">
        <v>165</v>
      </c>
      <c r="E716" s="256" t="s">
        <v>1</v>
      </c>
      <c r="F716" s="257" t="s">
        <v>714</v>
      </c>
      <c r="G716" s="255"/>
      <c r="H716" s="258">
        <v>18.629999999999999</v>
      </c>
      <c r="I716" s="259"/>
      <c r="J716" s="255"/>
      <c r="K716" s="255"/>
      <c r="L716" s="260"/>
      <c r="M716" s="261"/>
      <c r="N716" s="262"/>
      <c r="O716" s="262"/>
      <c r="P716" s="262"/>
      <c r="Q716" s="262"/>
      <c r="R716" s="262"/>
      <c r="S716" s="262"/>
      <c r="T716" s="263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4" t="s">
        <v>165</v>
      </c>
      <c r="AU716" s="264" t="s">
        <v>83</v>
      </c>
      <c r="AV716" s="15" t="s">
        <v>85</v>
      </c>
      <c r="AW716" s="15" t="s">
        <v>31</v>
      </c>
      <c r="AX716" s="15" t="s">
        <v>75</v>
      </c>
      <c r="AY716" s="264" t="s">
        <v>161</v>
      </c>
    </row>
    <row r="717" s="16" customFormat="1">
      <c r="A717" s="16"/>
      <c r="B717" s="265"/>
      <c r="C717" s="266"/>
      <c r="D717" s="234" t="s">
        <v>165</v>
      </c>
      <c r="E717" s="267" t="s">
        <v>1</v>
      </c>
      <c r="F717" s="268" t="s">
        <v>215</v>
      </c>
      <c r="G717" s="266"/>
      <c r="H717" s="269">
        <v>18.629999999999999</v>
      </c>
      <c r="I717" s="270"/>
      <c r="J717" s="266"/>
      <c r="K717" s="266"/>
      <c r="L717" s="271"/>
      <c r="M717" s="272"/>
      <c r="N717" s="273"/>
      <c r="O717" s="273"/>
      <c r="P717" s="273"/>
      <c r="Q717" s="273"/>
      <c r="R717" s="273"/>
      <c r="S717" s="273"/>
      <c r="T717" s="274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T717" s="275" t="s">
        <v>165</v>
      </c>
      <c r="AU717" s="275" t="s">
        <v>83</v>
      </c>
      <c r="AV717" s="16" t="s">
        <v>216</v>
      </c>
      <c r="AW717" s="16" t="s">
        <v>31</v>
      </c>
      <c r="AX717" s="16" t="s">
        <v>75</v>
      </c>
      <c r="AY717" s="275" t="s">
        <v>161</v>
      </c>
    </row>
    <row r="718" s="15" customFormat="1">
      <c r="A718" s="15"/>
      <c r="B718" s="254"/>
      <c r="C718" s="255"/>
      <c r="D718" s="234" t="s">
        <v>165</v>
      </c>
      <c r="E718" s="256" t="s">
        <v>1</v>
      </c>
      <c r="F718" s="257" t="s">
        <v>715</v>
      </c>
      <c r="G718" s="255"/>
      <c r="H718" s="258">
        <v>26.379000000000001</v>
      </c>
      <c r="I718" s="259"/>
      <c r="J718" s="255"/>
      <c r="K718" s="255"/>
      <c r="L718" s="260"/>
      <c r="M718" s="261"/>
      <c r="N718" s="262"/>
      <c r="O718" s="262"/>
      <c r="P718" s="262"/>
      <c r="Q718" s="262"/>
      <c r="R718" s="262"/>
      <c r="S718" s="262"/>
      <c r="T718" s="263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4" t="s">
        <v>165</v>
      </c>
      <c r="AU718" s="264" t="s">
        <v>83</v>
      </c>
      <c r="AV718" s="15" t="s">
        <v>85</v>
      </c>
      <c r="AW718" s="15" t="s">
        <v>31</v>
      </c>
      <c r="AX718" s="15" t="s">
        <v>75</v>
      </c>
      <c r="AY718" s="264" t="s">
        <v>161</v>
      </c>
    </row>
    <row r="719" s="16" customFormat="1">
      <c r="A719" s="16"/>
      <c r="B719" s="265"/>
      <c r="C719" s="266"/>
      <c r="D719" s="234" t="s">
        <v>165</v>
      </c>
      <c r="E719" s="267" t="s">
        <v>1</v>
      </c>
      <c r="F719" s="268" t="s">
        <v>215</v>
      </c>
      <c r="G719" s="266"/>
      <c r="H719" s="269">
        <v>26.379000000000001</v>
      </c>
      <c r="I719" s="270"/>
      <c r="J719" s="266"/>
      <c r="K719" s="266"/>
      <c r="L719" s="271"/>
      <c r="M719" s="272"/>
      <c r="N719" s="273"/>
      <c r="O719" s="273"/>
      <c r="P719" s="273"/>
      <c r="Q719" s="273"/>
      <c r="R719" s="273"/>
      <c r="S719" s="273"/>
      <c r="T719" s="274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T719" s="275" t="s">
        <v>165</v>
      </c>
      <c r="AU719" s="275" t="s">
        <v>83</v>
      </c>
      <c r="AV719" s="16" t="s">
        <v>216</v>
      </c>
      <c r="AW719" s="16" t="s">
        <v>31</v>
      </c>
      <c r="AX719" s="16" t="s">
        <v>75</v>
      </c>
      <c r="AY719" s="275" t="s">
        <v>161</v>
      </c>
    </row>
    <row r="720" s="15" customFormat="1">
      <c r="A720" s="15"/>
      <c r="B720" s="254"/>
      <c r="C720" s="255"/>
      <c r="D720" s="234" t="s">
        <v>165</v>
      </c>
      <c r="E720" s="256" t="s">
        <v>1</v>
      </c>
      <c r="F720" s="257" t="s">
        <v>716</v>
      </c>
      <c r="G720" s="255"/>
      <c r="H720" s="258">
        <v>14.523999999999999</v>
      </c>
      <c r="I720" s="259"/>
      <c r="J720" s="255"/>
      <c r="K720" s="255"/>
      <c r="L720" s="260"/>
      <c r="M720" s="261"/>
      <c r="N720" s="262"/>
      <c r="O720" s="262"/>
      <c r="P720" s="262"/>
      <c r="Q720" s="262"/>
      <c r="R720" s="262"/>
      <c r="S720" s="262"/>
      <c r="T720" s="263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64" t="s">
        <v>165</v>
      </c>
      <c r="AU720" s="264" t="s">
        <v>83</v>
      </c>
      <c r="AV720" s="15" t="s">
        <v>85</v>
      </c>
      <c r="AW720" s="15" t="s">
        <v>31</v>
      </c>
      <c r="AX720" s="15" t="s">
        <v>75</v>
      </c>
      <c r="AY720" s="264" t="s">
        <v>161</v>
      </c>
    </row>
    <row r="721" s="16" customFormat="1">
      <c r="A721" s="16"/>
      <c r="B721" s="265"/>
      <c r="C721" s="266"/>
      <c r="D721" s="234" t="s">
        <v>165</v>
      </c>
      <c r="E721" s="267" t="s">
        <v>1</v>
      </c>
      <c r="F721" s="268" t="s">
        <v>215</v>
      </c>
      <c r="G721" s="266"/>
      <c r="H721" s="269">
        <v>14.523999999999999</v>
      </c>
      <c r="I721" s="270"/>
      <c r="J721" s="266"/>
      <c r="K721" s="266"/>
      <c r="L721" s="271"/>
      <c r="M721" s="272"/>
      <c r="N721" s="273"/>
      <c r="O721" s="273"/>
      <c r="P721" s="273"/>
      <c r="Q721" s="273"/>
      <c r="R721" s="273"/>
      <c r="S721" s="273"/>
      <c r="T721" s="274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T721" s="275" t="s">
        <v>165</v>
      </c>
      <c r="AU721" s="275" t="s">
        <v>83</v>
      </c>
      <c r="AV721" s="16" t="s">
        <v>216</v>
      </c>
      <c r="AW721" s="16" t="s">
        <v>31</v>
      </c>
      <c r="AX721" s="16" t="s">
        <v>75</v>
      </c>
      <c r="AY721" s="275" t="s">
        <v>161</v>
      </c>
    </row>
    <row r="722" s="15" customFormat="1">
      <c r="A722" s="15"/>
      <c r="B722" s="254"/>
      <c r="C722" s="255"/>
      <c r="D722" s="234" t="s">
        <v>165</v>
      </c>
      <c r="E722" s="256" t="s">
        <v>1</v>
      </c>
      <c r="F722" s="257" t="s">
        <v>717</v>
      </c>
      <c r="G722" s="255"/>
      <c r="H722" s="258">
        <v>28.446999999999999</v>
      </c>
      <c r="I722" s="259"/>
      <c r="J722" s="255"/>
      <c r="K722" s="255"/>
      <c r="L722" s="260"/>
      <c r="M722" s="261"/>
      <c r="N722" s="262"/>
      <c r="O722" s="262"/>
      <c r="P722" s="262"/>
      <c r="Q722" s="262"/>
      <c r="R722" s="262"/>
      <c r="S722" s="262"/>
      <c r="T722" s="263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4" t="s">
        <v>165</v>
      </c>
      <c r="AU722" s="264" t="s">
        <v>83</v>
      </c>
      <c r="AV722" s="15" t="s">
        <v>85</v>
      </c>
      <c r="AW722" s="15" t="s">
        <v>31</v>
      </c>
      <c r="AX722" s="15" t="s">
        <v>75</v>
      </c>
      <c r="AY722" s="264" t="s">
        <v>161</v>
      </c>
    </row>
    <row r="723" s="16" customFormat="1">
      <c r="A723" s="16"/>
      <c r="B723" s="265"/>
      <c r="C723" s="266"/>
      <c r="D723" s="234" t="s">
        <v>165</v>
      </c>
      <c r="E723" s="267" t="s">
        <v>1</v>
      </c>
      <c r="F723" s="268" t="s">
        <v>215</v>
      </c>
      <c r="G723" s="266"/>
      <c r="H723" s="269">
        <v>28.446999999999999</v>
      </c>
      <c r="I723" s="270"/>
      <c r="J723" s="266"/>
      <c r="K723" s="266"/>
      <c r="L723" s="271"/>
      <c r="M723" s="272"/>
      <c r="N723" s="273"/>
      <c r="O723" s="273"/>
      <c r="P723" s="273"/>
      <c r="Q723" s="273"/>
      <c r="R723" s="273"/>
      <c r="S723" s="273"/>
      <c r="T723" s="274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T723" s="275" t="s">
        <v>165</v>
      </c>
      <c r="AU723" s="275" t="s">
        <v>83</v>
      </c>
      <c r="AV723" s="16" t="s">
        <v>216</v>
      </c>
      <c r="AW723" s="16" t="s">
        <v>31</v>
      </c>
      <c r="AX723" s="16" t="s">
        <v>75</v>
      </c>
      <c r="AY723" s="275" t="s">
        <v>161</v>
      </c>
    </row>
    <row r="724" s="15" customFormat="1">
      <c r="A724" s="15"/>
      <c r="B724" s="254"/>
      <c r="C724" s="255"/>
      <c r="D724" s="234" t="s">
        <v>165</v>
      </c>
      <c r="E724" s="256" t="s">
        <v>1</v>
      </c>
      <c r="F724" s="257" t="s">
        <v>718</v>
      </c>
      <c r="G724" s="255"/>
      <c r="H724" s="258">
        <v>14.115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64" t="s">
        <v>165</v>
      </c>
      <c r="AU724" s="264" t="s">
        <v>83</v>
      </c>
      <c r="AV724" s="15" t="s">
        <v>85</v>
      </c>
      <c r="AW724" s="15" t="s">
        <v>31</v>
      </c>
      <c r="AX724" s="15" t="s">
        <v>75</v>
      </c>
      <c r="AY724" s="264" t="s">
        <v>161</v>
      </c>
    </row>
    <row r="725" s="16" customFormat="1">
      <c r="A725" s="16"/>
      <c r="B725" s="265"/>
      <c r="C725" s="266"/>
      <c r="D725" s="234" t="s">
        <v>165</v>
      </c>
      <c r="E725" s="267" t="s">
        <v>1</v>
      </c>
      <c r="F725" s="268" t="s">
        <v>215</v>
      </c>
      <c r="G725" s="266"/>
      <c r="H725" s="269">
        <v>14.115</v>
      </c>
      <c r="I725" s="270"/>
      <c r="J725" s="266"/>
      <c r="K725" s="266"/>
      <c r="L725" s="271"/>
      <c r="M725" s="272"/>
      <c r="N725" s="273"/>
      <c r="O725" s="273"/>
      <c r="P725" s="273"/>
      <c r="Q725" s="273"/>
      <c r="R725" s="273"/>
      <c r="S725" s="273"/>
      <c r="T725" s="274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T725" s="275" t="s">
        <v>165</v>
      </c>
      <c r="AU725" s="275" t="s">
        <v>83</v>
      </c>
      <c r="AV725" s="16" t="s">
        <v>216</v>
      </c>
      <c r="AW725" s="16" t="s">
        <v>31</v>
      </c>
      <c r="AX725" s="16" t="s">
        <v>75</v>
      </c>
      <c r="AY725" s="275" t="s">
        <v>161</v>
      </c>
    </row>
    <row r="726" s="15" customFormat="1">
      <c r="A726" s="15"/>
      <c r="B726" s="254"/>
      <c r="C726" s="255"/>
      <c r="D726" s="234" t="s">
        <v>165</v>
      </c>
      <c r="E726" s="256" t="s">
        <v>1</v>
      </c>
      <c r="F726" s="257" t="s">
        <v>719</v>
      </c>
      <c r="G726" s="255"/>
      <c r="H726" s="258">
        <v>27.681000000000001</v>
      </c>
      <c r="I726" s="259"/>
      <c r="J726" s="255"/>
      <c r="K726" s="255"/>
      <c r="L726" s="260"/>
      <c r="M726" s="261"/>
      <c r="N726" s="262"/>
      <c r="O726" s="262"/>
      <c r="P726" s="262"/>
      <c r="Q726" s="262"/>
      <c r="R726" s="262"/>
      <c r="S726" s="262"/>
      <c r="T726" s="263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4" t="s">
        <v>165</v>
      </c>
      <c r="AU726" s="264" t="s">
        <v>83</v>
      </c>
      <c r="AV726" s="15" t="s">
        <v>85</v>
      </c>
      <c r="AW726" s="15" t="s">
        <v>31</v>
      </c>
      <c r="AX726" s="15" t="s">
        <v>75</v>
      </c>
      <c r="AY726" s="264" t="s">
        <v>161</v>
      </c>
    </row>
    <row r="727" s="16" customFormat="1">
      <c r="A727" s="16"/>
      <c r="B727" s="265"/>
      <c r="C727" s="266"/>
      <c r="D727" s="234" t="s">
        <v>165</v>
      </c>
      <c r="E727" s="267" t="s">
        <v>1</v>
      </c>
      <c r="F727" s="268" t="s">
        <v>215</v>
      </c>
      <c r="G727" s="266"/>
      <c r="H727" s="269">
        <v>27.681000000000001</v>
      </c>
      <c r="I727" s="270"/>
      <c r="J727" s="266"/>
      <c r="K727" s="266"/>
      <c r="L727" s="271"/>
      <c r="M727" s="272"/>
      <c r="N727" s="273"/>
      <c r="O727" s="273"/>
      <c r="P727" s="273"/>
      <c r="Q727" s="273"/>
      <c r="R727" s="273"/>
      <c r="S727" s="273"/>
      <c r="T727" s="274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T727" s="275" t="s">
        <v>165</v>
      </c>
      <c r="AU727" s="275" t="s">
        <v>83</v>
      </c>
      <c r="AV727" s="16" t="s">
        <v>216</v>
      </c>
      <c r="AW727" s="16" t="s">
        <v>31</v>
      </c>
      <c r="AX727" s="16" t="s">
        <v>75</v>
      </c>
      <c r="AY727" s="275" t="s">
        <v>161</v>
      </c>
    </row>
    <row r="728" s="15" customFormat="1">
      <c r="A728" s="15"/>
      <c r="B728" s="254"/>
      <c r="C728" s="255"/>
      <c r="D728" s="234" t="s">
        <v>165</v>
      </c>
      <c r="E728" s="256" t="s">
        <v>1</v>
      </c>
      <c r="F728" s="257" t="s">
        <v>720</v>
      </c>
      <c r="G728" s="255"/>
      <c r="H728" s="258">
        <v>21.911999999999999</v>
      </c>
      <c r="I728" s="259"/>
      <c r="J728" s="255"/>
      <c r="K728" s="255"/>
      <c r="L728" s="260"/>
      <c r="M728" s="261"/>
      <c r="N728" s="262"/>
      <c r="O728" s="262"/>
      <c r="P728" s="262"/>
      <c r="Q728" s="262"/>
      <c r="R728" s="262"/>
      <c r="S728" s="262"/>
      <c r="T728" s="263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4" t="s">
        <v>165</v>
      </c>
      <c r="AU728" s="264" t="s">
        <v>83</v>
      </c>
      <c r="AV728" s="15" t="s">
        <v>85</v>
      </c>
      <c r="AW728" s="15" t="s">
        <v>31</v>
      </c>
      <c r="AX728" s="15" t="s">
        <v>75</v>
      </c>
      <c r="AY728" s="264" t="s">
        <v>161</v>
      </c>
    </row>
    <row r="729" s="16" customFormat="1">
      <c r="A729" s="16"/>
      <c r="B729" s="265"/>
      <c r="C729" s="266"/>
      <c r="D729" s="234" t="s">
        <v>165</v>
      </c>
      <c r="E729" s="267" t="s">
        <v>1</v>
      </c>
      <c r="F729" s="268" t="s">
        <v>215</v>
      </c>
      <c r="G729" s="266"/>
      <c r="H729" s="269">
        <v>21.911999999999999</v>
      </c>
      <c r="I729" s="270"/>
      <c r="J729" s="266"/>
      <c r="K729" s="266"/>
      <c r="L729" s="271"/>
      <c r="M729" s="272"/>
      <c r="N729" s="273"/>
      <c r="O729" s="273"/>
      <c r="P729" s="273"/>
      <c r="Q729" s="273"/>
      <c r="R729" s="273"/>
      <c r="S729" s="273"/>
      <c r="T729" s="274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T729" s="275" t="s">
        <v>165</v>
      </c>
      <c r="AU729" s="275" t="s">
        <v>83</v>
      </c>
      <c r="AV729" s="16" t="s">
        <v>216</v>
      </c>
      <c r="AW729" s="16" t="s">
        <v>31</v>
      </c>
      <c r="AX729" s="16" t="s">
        <v>75</v>
      </c>
      <c r="AY729" s="275" t="s">
        <v>161</v>
      </c>
    </row>
    <row r="730" s="15" customFormat="1">
      <c r="A730" s="15"/>
      <c r="B730" s="254"/>
      <c r="C730" s="255"/>
      <c r="D730" s="234" t="s">
        <v>165</v>
      </c>
      <c r="E730" s="256" t="s">
        <v>1</v>
      </c>
      <c r="F730" s="257" t="s">
        <v>721</v>
      </c>
      <c r="G730" s="255"/>
      <c r="H730" s="258">
        <v>9.1950000000000003</v>
      </c>
      <c r="I730" s="259"/>
      <c r="J730" s="255"/>
      <c r="K730" s="255"/>
      <c r="L730" s="260"/>
      <c r="M730" s="261"/>
      <c r="N730" s="262"/>
      <c r="O730" s="262"/>
      <c r="P730" s="262"/>
      <c r="Q730" s="262"/>
      <c r="R730" s="262"/>
      <c r="S730" s="262"/>
      <c r="T730" s="263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64" t="s">
        <v>165</v>
      </c>
      <c r="AU730" s="264" t="s">
        <v>83</v>
      </c>
      <c r="AV730" s="15" t="s">
        <v>85</v>
      </c>
      <c r="AW730" s="15" t="s">
        <v>31</v>
      </c>
      <c r="AX730" s="15" t="s">
        <v>75</v>
      </c>
      <c r="AY730" s="264" t="s">
        <v>161</v>
      </c>
    </row>
    <row r="731" s="16" customFormat="1">
      <c r="A731" s="16"/>
      <c r="B731" s="265"/>
      <c r="C731" s="266"/>
      <c r="D731" s="234" t="s">
        <v>165</v>
      </c>
      <c r="E731" s="267" t="s">
        <v>1</v>
      </c>
      <c r="F731" s="268" t="s">
        <v>215</v>
      </c>
      <c r="G731" s="266"/>
      <c r="H731" s="269">
        <v>9.1950000000000003</v>
      </c>
      <c r="I731" s="270"/>
      <c r="J731" s="266"/>
      <c r="K731" s="266"/>
      <c r="L731" s="271"/>
      <c r="M731" s="272"/>
      <c r="N731" s="273"/>
      <c r="O731" s="273"/>
      <c r="P731" s="273"/>
      <c r="Q731" s="273"/>
      <c r="R731" s="273"/>
      <c r="S731" s="273"/>
      <c r="T731" s="274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T731" s="275" t="s">
        <v>165</v>
      </c>
      <c r="AU731" s="275" t="s">
        <v>83</v>
      </c>
      <c r="AV731" s="16" t="s">
        <v>216</v>
      </c>
      <c r="AW731" s="16" t="s">
        <v>31</v>
      </c>
      <c r="AX731" s="16" t="s">
        <v>75</v>
      </c>
      <c r="AY731" s="275" t="s">
        <v>161</v>
      </c>
    </row>
    <row r="732" s="15" customFormat="1">
      <c r="A732" s="15"/>
      <c r="B732" s="254"/>
      <c r="C732" s="255"/>
      <c r="D732" s="234" t="s">
        <v>165</v>
      </c>
      <c r="E732" s="256" t="s">
        <v>1</v>
      </c>
      <c r="F732" s="257" t="s">
        <v>722</v>
      </c>
      <c r="G732" s="255"/>
      <c r="H732" s="258">
        <v>8.1539999999999999</v>
      </c>
      <c r="I732" s="259"/>
      <c r="J732" s="255"/>
      <c r="K732" s="255"/>
      <c r="L732" s="260"/>
      <c r="M732" s="261"/>
      <c r="N732" s="262"/>
      <c r="O732" s="262"/>
      <c r="P732" s="262"/>
      <c r="Q732" s="262"/>
      <c r="R732" s="262"/>
      <c r="S732" s="262"/>
      <c r="T732" s="263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64" t="s">
        <v>165</v>
      </c>
      <c r="AU732" s="264" t="s">
        <v>83</v>
      </c>
      <c r="AV732" s="15" t="s">
        <v>85</v>
      </c>
      <c r="AW732" s="15" t="s">
        <v>31</v>
      </c>
      <c r="AX732" s="15" t="s">
        <v>75</v>
      </c>
      <c r="AY732" s="264" t="s">
        <v>161</v>
      </c>
    </row>
    <row r="733" s="16" customFormat="1">
      <c r="A733" s="16"/>
      <c r="B733" s="265"/>
      <c r="C733" s="266"/>
      <c r="D733" s="234" t="s">
        <v>165</v>
      </c>
      <c r="E733" s="267" t="s">
        <v>1</v>
      </c>
      <c r="F733" s="268" t="s">
        <v>215</v>
      </c>
      <c r="G733" s="266"/>
      <c r="H733" s="269">
        <v>8.1539999999999999</v>
      </c>
      <c r="I733" s="270"/>
      <c r="J733" s="266"/>
      <c r="K733" s="266"/>
      <c r="L733" s="271"/>
      <c r="M733" s="272"/>
      <c r="N733" s="273"/>
      <c r="O733" s="273"/>
      <c r="P733" s="273"/>
      <c r="Q733" s="273"/>
      <c r="R733" s="273"/>
      <c r="S733" s="273"/>
      <c r="T733" s="274"/>
      <c r="U733" s="16"/>
      <c r="V733" s="16"/>
      <c r="W733" s="16"/>
      <c r="X733" s="16"/>
      <c r="Y733" s="16"/>
      <c r="Z733" s="16"/>
      <c r="AA733" s="16"/>
      <c r="AB733" s="16"/>
      <c r="AC733" s="16"/>
      <c r="AD733" s="16"/>
      <c r="AE733" s="16"/>
      <c r="AT733" s="275" t="s">
        <v>165</v>
      </c>
      <c r="AU733" s="275" t="s">
        <v>83</v>
      </c>
      <c r="AV733" s="16" t="s">
        <v>216</v>
      </c>
      <c r="AW733" s="16" t="s">
        <v>31</v>
      </c>
      <c r="AX733" s="16" t="s">
        <v>75</v>
      </c>
      <c r="AY733" s="275" t="s">
        <v>161</v>
      </c>
    </row>
    <row r="734" s="15" customFormat="1">
      <c r="A734" s="15"/>
      <c r="B734" s="254"/>
      <c r="C734" s="255"/>
      <c r="D734" s="234" t="s">
        <v>165</v>
      </c>
      <c r="E734" s="256" t="s">
        <v>1</v>
      </c>
      <c r="F734" s="257" t="s">
        <v>723</v>
      </c>
      <c r="G734" s="255"/>
      <c r="H734" s="258">
        <v>22.257000000000001</v>
      </c>
      <c r="I734" s="259"/>
      <c r="J734" s="255"/>
      <c r="K734" s="255"/>
      <c r="L734" s="260"/>
      <c r="M734" s="261"/>
      <c r="N734" s="262"/>
      <c r="O734" s="262"/>
      <c r="P734" s="262"/>
      <c r="Q734" s="262"/>
      <c r="R734" s="262"/>
      <c r="S734" s="262"/>
      <c r="T734" s="263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64" t="s">
        <v>165</v>
      </c>
      <c r="AU734" s="264" t="s">
        <v>83</v>
      </c>
      <c r="AV734" s="15" t="s">
        <v>85</v>
      </c>
      <c r="AW734" s="15" t="s">
        <v>31</v>
      </c>
      <c r="AX734" s="15" t="s">
        <v>75</v>
      </c>
      <c r="AY734" s="264" t="s">
        <v>161</v>
      </c>
    </row>
    <row r="735" s="16" customFormat="1">
      <c r="A735" s="16"/>
      <c r="B735" s="265"/>
      <c r="C735" s="266"/>
      <c r="D735" s="234" t="s">
        <v>165</v>
      </c>
      <c r="E735" s="267" t="s">
        <v>1</v>
      </c>
      <c r="F735" s="268" t="s">
        <v>215</v>
      </c>
      <c r="G735" s="266"/>
      <c r="H735" s="269">
        <v>22.257000000000001</v>
      </c>
      <c r="I735" s="270"/>
      <c r="J735" s="266"/>
      <c r="K735" s="266"/>
      <c r="L735" s="271"/>
      <c r="M735" s="272"/>
      <c r="N735" s="273"/>
      <c r="O735" s="273"/>
      <c r="P735" s="273"/>
      <c r="Q735" s="273"/>
      <c r="R735" s="273"/>
      <c r="S735" s="273"/>
      <c r="T735" s="274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T735" s="275" t="s">
        <v>165</v>
      </c>
      <c r="AU735" s="275" t="s">
        <v>83</v>
      </c>
      <c r="AV735" s="16" t="s">
        <v>216</v>
      </c>
      <c r="AW735" s="16" t="s">
        <v>31</v>
      </c>
      <c r="AX735" s="16" t="s">
        <v>75</v>
      </c>
      <c r="AY735" s="275" t="s">
        <v>161</v>
      </c>
    </row>
    <row r="736" s="14" customFormat="1">
      <c r="A736" s="14"/>
      <c r="B736" s="243"/>
      <c r="C736" s="244"/>
      <c r="D736" s="234" t="s">
        <v>165</v>
      </c>
      <c r="E736" s="245" t="s">
        <v>1</v>
      </c>
      <c r="F736" s="246" t="s">
        <v>206</v>
      </c>
      <c r="G736" s="244"/>
      <c r="H736" s="247">
        <v>251.46100000000001</v>
      </c>
      <c r="I736" s="248"/>
      <c r="J736" s="244"/>
      <c r="K736" s="244"/>
      <c r="L736" s="249"/>
      <c r="M736" s="250"/>
      <c r="N736" s="251"/>
      <c r="O736" s="251"/>
      <c r="P736" s="251"/>
      <c r="Q736" s="251"/>
      <c r="R736" s="251"/>
      <c r="S736" s="251"/>
      <c r="T736" s="25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3" t="s">
        <v>165</v>
      </c>
      <c r="AU736" s="253" t="s">
        <v>83</v>
      </c>
      <c r="AV736" s="14" t="s">
        <v>164</v>
      </c>
      <c r="AW736" s="14" t="s">
        <v>31</v>
      </c>
      <c r="AX736" s="14" t="s">
        <v>83</v>
      </c>
      <c r="AY736" s="253" t="s">
        <v>161</v>
      </c>
    </row>
    <row r="737" s="2" customFormat="1" ht="24.15" customHeight="1">
      <c r="A737" s="39"/>
      <c r="B737" s="40"/>
      <c r="C737" s="218" t="s">
        <v>450</v>
      </c>
      <c r="D737" s="218" t="s">
        <v>162</v>
      </c>
      <c r="E737" s="219" t="s">
        <v>724</v>
      </c>
      <c r="F737" s="220" t="s">
        <v>725</v>
      </c>
      <c r="G737" s="221" t="s">
        <v>253</v>
      </c>
      <c r="H737" s="222">
        <v>369.28899999999999</v>
      </c>
      <c r="I737" s="223"/>
      <c r="J737" s="224">
        <f>ROUND(I737*H737,2)</f>
        <v>0</v>
      </c>
      <c r="K737" s="225"/>
      <c r="L737" s="45"/>
      <c r="M737" s="226" t="s">
        <v>1</v>
      </c>
      <c r="N737" s="227" t="s">
        <v>40</v>
      </c>
      <c r="O737" s="92"/>
      <c r="P737" s="228">
        <f>O737*H737</f>
        <v>0</v>
      </c>
      <c r="Q737" s="228">
        <v>0</v>
      </c>
      <c r="R737" s="228">
        <f>Q737*H737</f>
        <v>0</v>
      </c>
      <c r="S737" s="228">
        <v>0</v>
      </c>
      <c r="T737" s="229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0" t="s">
        <v>164</v>
      </c>
      <c r="AT737" s="230" t="s">
        <v>162</v>
      </c>
      <c r="AU737" s="230" t="s">
        <v>83</v>
      </c>
      <c r="AY737" s="18" t="s">
        <v>161</v>
      </c>
      <c r="BE737" s="231">
        <f>IF(N737="základní",J737,0)</f>
        <v>0</v>
      </c>
      <c r="BF737" s="231">
        <f>IF(N737="snížená",J737,0)</f>
        <v>0</v>
      </c>
      <c r="BG737" s="231">
        <f>IF(N737="zákl. přenesená",J737,0)</f>
        <v>0</v>
      </c>
      <c r="BH737" s="231">
        <f>IF(N737="sníž. přenesená",J737,0)</f>
        <v>0</v>
      </c>
      <c r="BI737" s="231">
        <f>IF(N737="nulová",J737,0)</f>
        <v>0</v>
      </c>
      <c r="BJ737" s="18" t="s">
        <v>83</v>
      </c>
      <c r="BK737" s="231">
        <f>ROUND(I737*H737,2)</f>
        <v>0</v>
      </c>
      <c r="BL737" s="18" t="s">
        <v>164</v>
      </c>
      <c r="BM737" s="230" t="s">
        <v>726</v>
      </c>
    </row>
    <row r="738" s="13" customFormat="1">
      <c r="A738" s="13"/>
      <c r="B738" s="232"/>
      <c r="C738" s="233"/>
      <c r="D738" s="234" t="s">
        <v>165</v>
      </c>
      <c r="E738" s="235" t="s">
        <v>1</v>
      </c>
      <c r="F738" s="236" t="s">
        <v>727</v>
      </c>
      <c r="G738" s="233"/>
      <c r="H738" s="235" t="s">
        <v>1</v>
      </c>
      <c r="I738" s="237"/>
      <c r="J738" s="233"/>
      <c r="K738" s="233"/>
      <c r="L738" s="238"/>
      <c r="M738" s="239"/>
      <c r="N738" s="240"/>
      <c r="O738" s="240"/>
      <c r="P738" s="240"/>
      <c r="Q738" s="240"/>
      <c r="R738" s="240"/>
      <c r="S738" s="240"/>
      <c r="T738" s="24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2" t="s">
        <v>165</v>
      </c>
      <c r="AU738" s="242" t="s">
        <v>83</v>
      </c>
      <c r="AV738" s="13" t="s">
        <v>83</v>
      </c>
      <c r="AW738" s="13" t="s">
        <v>31</v>
      </c>
      <c r="AX738" s="13" t="s">
        <v>75</v>
      </c>
      <c r="AY738" s="242" t="s">
        <v>161</v>
      </c>
    </row>
    <row r="739" s="13" customFormat="1">
      <c r="A739" s="13"/>
      <c r="B739" s="232"/>
      <c r="C739" s="233"/>
      <c r="D739" s="234" t="s">
        <v>165</v>
      </c>
      <c r="E739" s="235" t="s">
        <v>1</v>
      </c>
      <c r="F739" s="236" t="s">
        <v>728</v>
      </c>
      <c r="G739" s="233"/>
      <c r="H739" s="235" t="s">
        <v>1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2" t="s">
        <v>165</v>
      </c>
      <c r="AU739" s="242" t="s">
        <v>83</v>
      </c>
      <c r="AV739" s="13" t="s">
        <v>83</v>
      </c>
      <c r="AW739" s="13" t="s">
        <v>31</v>
      </c>
      <c r="AX739" s="13" t="s">
        <v>75</v>
      </c>
      <c r="AY739" s="242" t="s">
        <v>161</v>
      </c>
    </row>
    <row r="740" s="15" customFormat="1">
      <c r="A740" s="15"/>
      <c r="B740" s="254"/>
      <c r="C740" s="255"/>
      <c r="D740" s="234" t="s">
        <v>165</v>
      </c>
      <c r="E740" s="256" t="s">
        <v>1</v>
      </c>
      <c r="F740" s="257" t="s">
        <v>729</v>
      </c>
      <c r="G740" s="255"/>
      <c r="H740" s="258">
        <v>25.678000000000001</v>
      </c>
      <c r="I740" s="259"/>
      <c r="J740" s="255"/>
      <c r="K740" s="255"/>
      <c r="L740" s="260"/>
      <c r="M740" s="261"/>
      <c r="N740" s="262"/>
      <c r="O740" s="262"/>
      <c r="P740" s="262"/>
      <c r="Q740" s="262"/>
      <c r="R740" s="262"/>
      <c r="S740" s="262"/>
      <c r="T740" s="263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64" t="s">
        <v>165</v>
      </c>
      <c r="AU740" s="264" t="s">
        <v>83</v>
      </c>
      <c r="AV740" s="15" t="s">
        <v>85</v>
      </c>
      <c r="AW740" s="15" t="s">
        <v>31</v>
      </c>
      <c r="AX740" s="15" t="s">
        <v>75</v>
      </c>
      <c r="AY740" s="264" t="s">
        <v>161</v>
      </c>
    </row>
    <row r="741" s="16" customFormat="1">
      <c r="A741" s="16"/>
      <c r="B741" s="265"/>
      <c r="C741" s="266"/>
      <c r="D741" s="234" t="s">
        <v>165</v>
      </c>
      <c r="E741" s="267" t="s">
        <v>1</v>
      </c>
      <c r="F741" s="268" t="s">
        <v>215</v>
      </c>
      <c r="G741" s="266"/>
      <c r="H741" s="269">
        <v>25.678000000000001</v>
      </c>
      <c r="I741" s="270"/>
      <c r="J741" s="266"/>
      <c r="K741" s="266"/>
      <c r="L741" s="271"/>
      <c r="M741" s="272"/>
      <c r="N741" s="273"/>
      <c r="O741" s="273"/>
      <c r="P741" s="273"/>
      <c r="Q741" s="273"/>
      <c r="R741" s="273"/>
      <c r="S741" s="273"/>
      <c r="T741" s="274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T741" s="275" t="s">
        <v>165</v>
      </c>
      <c r="AU741" s="275" t="s">
        <v>83</v>
      </c>
      <c r="AV741" s="16" t="s">
        <v>216</v>
      </c>
      <c r="AW741" s="16" t="s">
        <v>31</v>
      </c>
      <c r="AX741" s="16" t="s">
        <v>75</v>
      </c>
      <c r="AY741" s="275" t="s">
        <v>161</v>
      </c>
    </row>
    <row r="742" s="15" customFormat="1">
      <c r="A742" s="15"/>
      <c r="B742" s="254"/>
      <c r="C742" s="255"/>
      <c r="D742" s="234" t="s">
        <v>165</v>
      </c>
      <c r="E742" s="256" t="s">
        <v>1</v>
      </c>
      <c r="F742" s="257" t="s">
        <v>730</v>
      </c>
      <c r="G742" s="255"/>
      <c r="H742" s="258">
        <v>37.655999999999999</v>
      </c>
      <c r="I742" s="259"/>
      <c r="J742" s="255"/>
      <c r="K742" s="255"/>
      <c r="L742" s="260"/>
      <c r="M742" s="261"/>
      <c r="N742" s="262"/>
      <c r="O742" s="262"/>
      <c r="P742" s="262"/>
      <c r="Q742" s="262"/>
      <c r="R742" s="262"/>
      <c r="S742" s="262"/>
      <c r="T742" s="263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64" t="s">
        <v>165</v>
      </c>
      <c r="AU742" s="264" t="s">
        <v>83</v>
      </c>
      <c r="AV742" s="15" t="s">
        <v>85</v>
      </c>
      <c r="AW742" s="15" t="s">
        <v>31</v>
      </c>
      <c r="AX742" s="15" t="s">
        <v>75</v>
      </c>
      <c r="AY742" s="264" t="s">
        <v>161</v>
      </c>
    </row>
    <row r="743" s="16" customFormat="1">
      <c r="A743" s="16"/>
      <c r="B743" s="265"/>
      <c r="C743" s="266"/>
      <c r="D743" s="234" t="s">
        <v>165</v>
      </c>
      <c r="E743" s="267" t="s">
        <v>1</v>
      </c>
      <c r="F743" s="268" t="s">
        <v>215</v>
      </c>
      <c r="G743" s="266"/>
      <c r="H743" s="269">
        <v>37.655999999999999</v>
      </c>
      <c r="I743" s="270"/>
      <c r="J743" s="266"/>
      <c r="K743" s="266"/>
      <c r="L743" s="271"/>
      <c r="M743" s="272"/>
      <c r="N743" s="273"/>
      <c r="O743" s="273"/>
      <c r="P743" s="273"/>
      <c r="Q743" s="273"/>
      <c r="R743" s="273"/>
      <c r="S743" s="273"/>
      <c r="T743" s="274"/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T743" s="275" t="s">
        <v>165</v>
      </c>
      <c r="AU743" s="275" t="s">
        <v>83</v>
      </c>
      <c r="AV743" s="16" t="s">
        <v>216</v>
      </c>
      <c r="AW743" s="16" t="s">
        <v>31</v>
      </c>
      <c r="AX743" s="16" t="s">
        <v>75</v>
      </c>
      <c r="AY743" s="275" t="s">
        <v>161</v>
      </c>
    </row>
    <row r="744" s="15" customFormat="1">
      <c r="A744" s="15"/>
      <c r="B744" s="254"/>
      <c r="C744" s="255"/>
      <c r="D744" s="234" t="s">
        <v>165</v>
      </c>
      <c r="E744" s="256" t="s">
        <v>1</v>
      </c>
      <c r="F744" s="257" t="s">
        <v>731</v>
      </c>
      <c r="G744" s="255"/>
      <c r="H744" s="258">
        <v>18.783999999999999</v>
      </c>
      <c r="I744" s="259"/>
      <c r="J744" s="255"/>
      <c r="K744" s="255"/>
      <c r="L744" s="260"/>
      <c r="M744" s="261"/>
      <c r="N744" s="262"/>
      <c r="O744" s="262"/>
      <c r="P744" s="262"/>
      <c r="Q744" s="262"/>
      <c r="R744" s="262"/>
      <c r="S744" s="262"/>
      <c r="T744" s="263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4" t="s">
        <v>165</v>
      </c>
      <c r="AU744" s="264" t="s">
        <v>83</v>
      </c>
      <c r="AV744" s="15" t="s">
        <v>85</v>
      </c>
      <c r="AW744" s="15" t="s">
        <v>31</v>
      </c>
      <c r="AX744" s="15" t="s">
        <v>75</v>
      </c>
      <c r="AY744" s="264" t="s">
        <v>161</v>
      </c>
    </row>
    <row r="745" s="16" customFormat="1">
      <c r="A745" s="16"/>
      <c r="B745" s="265"/>
      <c r="C745" s="266"/>
      <c r="D745" s="234" t="s">
        <v>165</v>
      </c>
      <c r="E745" s="267" t="s">
        <v>1</v>
      </c>
      <c r="F745" s="268" t="s">
        <v>215</v>
      </c>
      <c r="G745" s="266"/>
      <c r="H745" s="269">
        <v>18.783999999999999</v>
      </c>
      <c r="I745" s="270"/>
      <c r="J745" s="266"/>
      <c r="K745" s="266"/>
      <c r="L745" s="271"/>
      <c r="M745" s="272"/>
      <c r="N745" s="273"/>
      <c r="O745" s="273"/>
      <c r="P745" s="273"/>
      <c r="Q745" s="273"/>
      <c r="R745" s="273"/>
      <c r="S745" s="273"/>
      <c r="T745" s="274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T745" s="275" t="s">
        <v>165</v>
      </c>
      <c r="AU745" s="275" t="s">
        <v>83</v>
      </c>
      <c r="AV745" s="16" t="s">
        <v>216</v>
      </c>
      <c r="AW745" s="16" t="s">
        <v>31</v>
      </c>
      <c r="AX745" s="16" t="s">
        <v>75</v>
      </c>
      <c r="AY745" s="275" t="s">
        <v>161</v>
      </c>
    </row>
    <row r="746" s="15" customFormat="1">
      <c r="A746" s="15"/>
      <c r="B746" s="254"/>
      <c r="C746" s="255"/>
      <c r="D746" s="234" t="s">
        <v>165</v>
      </c>
      <c r="E746" s="256" t="s">
        <v>1</v>
      </c>
      <c r="F746" s="257" t="s">
        <v>732</v>
      </c>
      <c r="G746" s="255"/>
      <c r="H746" s="258">
        <v>25.640000000000001</v>
      </c>
      <c r="I746" s="259"/>
      <c r="J746" s="255"/>
      <c r="K746" s="255"/>
      <c r="L746" s="260"/>
      <c r="M746" s="261"/>
      <c r="N746" s="262"/>
      <c r="O746" s="262"/>
      <c r="P746" s="262"/>
      <c r="Q746" s="262"/>
      <c r="R746" s="262"/>
      <c r="S746" s="262"/>
      <c r="T746" s="263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4" t="s">
        <v>165</v>
      </c>
      <c r="AU746" s="264" t="s">
        <v>83</v>
      </c>
      <c r="AV746" s="15" t="s">
        <v>85</v>
      </c>
      <c r="AW746" s="15" t="s">
        <v>31</v>
      </c>
      <c r="AX746" s="15" t="s">
        <v>75</v>
      </c>
      <c r="AY746" s="264" t="s">
        <v>161</v>
      </c>
    </row>
    <row r="747" s="16" customFormat="1">
      <c r="A747" s="16"/>
      <c r="B747" s="265"/>
      <c r="C747" s="266"/>
      <c r="D747" s="234" t="s">
        <v>165</v>
      </c>
      <c r="E747" s="267" t="s">
        <v>1</v>
      </c>
      <c r="F747" s="268" t="s">
        <v>215</v>
      </c>
      <c r="G747" s="266"/>
      <c r="H747" s="269">
        <v>25.640000000000001</v>
      </c>
      <c r="I747" s="270"/>
      <c r="J747" s="266"/>
      <c r="K747" s="266"/>
      <c r="L747" s="271"/>
      <c r="M747" s="272"/>
      <c r="N747" s="273"/>
      <c r="O747" s="273"/>
      <c r="P747" s="273"/>
      <c r="Q747" s="273"/>
      <c r="R747" s="273"/>
      <c r="S747" s="273"/>
      <c r="T747" s="274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T747" s="275" t="s">
        <v>165</v>
      </c>
      <c r="AU747" s="275" t="s">
        <v>83</v>
      </c>
      <c r="AV747" s="16" t="s">
        <v>216</v>
      </c>
      <c r="AW747" s="16" t="s">
        <v>31</v>
      </c>
      <c r="AX747" s="16" t="s">
        <v>75</v>
      </c>
      <c r="AY747" s="275" t="s">
        <v>161</v>
      </c>
    </row>
    <row r="748" s="15" customFormat="1">
      <c r="A748" s="15"/>
      <c r="B748" s="254"/>
      <c r="C748" s="255"/>
      <c r="D748" s="234" t="s">
        <v>165</v>
      </c>
      <c r="E748" s="256" t="s">
        <v>1</v>
      </c>
      <c r="F748" s="257" t="s">
        <v>733</v>
      </c>
      <c r="G748" s="255"/>
      <c r="H748" s="258">
        <v>19.760000000000002</v>
      </c>
      <c r="I748" s="259"/>
      <c r="J748" s="255"/>
      <c r="K748" s="255"/>
      <c r="L748" s="260"/>
      <c r="M748" s="261"/>
      <c r="N748" s="262"/>
      <c r="O748" s="262"/>
      <c r="P748" s="262"/>
      <c r="Q748" s="262"/>
      <c r="R748" s="262"/>
      <c r="S748" s="262"/>
      <c r="T748" s="263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64" t="s">
        <v>165</v>
      </c>
      <c r="AU748" s="264" t="s">
        <v>83</v>
      </c>
      <c r="AV748" s="15" t="s">
        <v>85</v>
      </c>
      <c r="AW748" s="15" t="s">
        <v>31</v>
      </c>
      <c r="AX748" s="15" t="s">
        <v>75</v>
      </c>
      <c r="AY748" s="264" t="s">
        <v>161</v>
      </c>
    </row>
    <row r="749" s="16" customFormat="1">
      <c r="A749" s="16"/>
      <c r="B749" s="265"/>
      <c r="C749" s="266"/>
      <c r="D749" s="234" t="s">
        <v>165</v>
      </c>
      <c r="E749" s="267" t="s">
        <v>1</v>
      </c>
      <c r="F749" s="268" t="s">
        <v>215</v>
      </c>
      <c r="G749" s="266"/>
      <c r="H749" s="269">
        <v>19.760000000000002</v>
      </c>
      <c r="I749" s="270"/>
      <c r="J749" s="266"/>
      <c r="K749" s="266"/>
      <c r="L749" s="271"/>
      <c r="M749" s="272"/>
      <c r="N749" s="273"/>
      <c r="O749" s="273"/>
      <c r="P749" s="273"/>
      <c r="Q749" s="273"/>
      <c r="R749" s="273"/>
      <c r="S749" s="273"/>
      <c r="T749" s="274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T749" s="275" t="s">
        <v>165</v>
      </c>
      <c r="AU749" s="275" t="s">
        <v>83</v>
      </c>
      <c r="AV749" s="16" t="s">
        <v>216</v>
      </c>
      <c r="AW749" s="16" t="s">
        <v>31</v>
      </c>
      <c r="AX749" s="16" t="s">
        <v>75</v>
      </c>
      <c r="AY749" s="275" t="s">
        <v>161</v>
      </c>
    </row>
    <row r="750" s="13" customFormat="1">
      <c r="A750" s="13"/>
      <c r="B750" s="232"/>
      <c r="C750" s="233"/>
      <c r="D750" s="234" t="s">
        <v>165</v>
      </c>
      <c r="E750" s="235" t="s">
        <v>1</v>
      </c>
      <c r="F750" s="236" t="s">
        <v>734</v>
      </c>
      <c r="G750" s="233"/>
      <c r="H750" s="235" t="s">
        <v>1</v>
      </c>
      <c r="I750" s="237"/>
      <c r="J750" s="233"/>
      <c r="K750" s="233"/>
      <c r="L750" s="238"/>
      <c r="M750" s="239"/>
      <c r="N750" s="240"/>
      <c r="O750" s="240"/>
      <c r="P750" s="240"/>
      <c r="Q750" s="240"/>
      <c r="R750" s="240"/>
      <c r="S750" s="240"/>
      <c r="T750" s="241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2" t="s">
        <v>165</v>
      </c>
      <c r="AU750" s="242" t="s">
        <v>83</v>
      </c>
      <c r="AV750" s="13" t="s">
        <v>83</v>
      </c>
      <c r="AW750" s="13" t="s">
        <v>31</v>
      </c>
      <c r="AX750" s="13" t="s">
        <v>75</v>
      </c>
      <c r="AY750" s="242" t="s">
        <v>161</v>
      </c>
    </row>
    <row r="751" s="15" customFormat="1">
      <c r="A751" s="15"/>
      <c r="B751" s="254"/>
      <c r="C751" s="255"/>
      <c r="D751" s="234" t="s">
        <v>165</v>
      </c>
      <c r="E751" s="256" t="s">
        <v>1</v>
      </c>
      <c r="F751" s="257" t="s">
        <v>735</v>
      </c>
      <c r="G751" s="255"/>
      <c r="H751" s="258">
        <v>17.513999999999999</v>
      </c>
      <c r="I751" s="259"/>
      <c r="J751" s="255"/>
      <c r="K751" s="255"/>
      <c r="L751" s="260"/>
      <c r="M751" s="261"/>
      <c r="N751" s="262"/>
      <c r="O751" s="262"/>
      <c r="P751" s="262"/>
      <c r="Q751" s="262"/>
      <c r="R751" s="262"/>
      <c r="S751" s="262"/>
      <c r="T751" s="263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4" t="s">
        <v>165</v>
      </c>
      <c r="AU751" s="264" t="s">
        <v>83</v>
      </c>
      <c r="AV751" s="15" t="s">
        <v>85</v>
      </c>
      <c r="AW751" s="15" t="s">
        <v>31</v>
      </c>
      <c r="AX751" s="15" t="s">
        <v>75</v>
      </c>
      <c r="AY751" s="264" t="s">
        <v>161</v>
      </c>
    </row>
    <row r="752" s="15" customFormat="1">
      <c r="A752" s="15"/>
      <c r="B752" s="254"/>
      <c r="C752" s="255"/>
      <c r="D752" s="234" t="s">
        <v>165</v>
      </c>
      <c r="E752" s="256" t="s">
        <v>1</v>
      </c>
      <c r="F752" s="257" t="s">
        <v>736</v>
      </c>
      <c r="G752" s="255"/>
      <c r="H752" s="258">
        <v>24.864000000000001</v>
      </c>
      <c r="I752" s="259"/>
      <c r="J752" s="255"/>
      <c r="K752" s="255"/>
      <c r="L752" s="260"/>
      <c r="M752" s="261"/>
      <c r="N752" s="262"/>
      <c r="O752" s="262"/>
      <c r="P752" s="262"/>
      <c r="Q752" s="262"/>
      <c r="R752" s="262"/>
      <c r="S752" s="262"/>
      <c r="T752" s="263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4" t="s">
        <v>165</v>
      </c>
      <c r="AU752" s="264" t="s">
        <v>83</v>
      </c>
      <c r="AV752" s="15" t="s">
        <v>85</v>
      </c>
      <c r="AW752" s="15" t="s">
        <v>31</v>
      </c>
      <c r="AX752" s="15" t="s">
        <v>75</v>
      </c>
      <c r="AY752" s="264" t="s">
        <v>161</v>
      </c>
    </row>
    <row r="753" s="16" customFormat="1">
      <c r="A753" s="16"/>
      <c r="B753" s="265"/>
      <c r="C753" s="266"/>
      <c r="D753" s="234" t="s">
        <v>165</v>
      </c>
      <c r="E753" s="267" t="s">
        <v>1</v>
      </c>
      <c r="F753" s="268" t="s">
        <v>215</v>
      </c>
      <c r="G753" s="266"/>
      <c r="H753" s="269">
        <v>42.378</v>
      </c>
      <c r="I753" s="270"/>
      <c r="J753" s="266"/>
      <c r="K753" s="266"/>
      <c r="L753" s="271"/>
      <c r="M753" s="272"/>
      <c r="N753" s="273"/>
      <c r="O753" s="273"/>
      <c r="P753" s="273"/>
      <c r="Q753" s="273"/>
      <c r="R753" s="273"/>
      <c r="S753" s="273"/>
      <c r="T753" s="274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T753" s="275" t="s">
        <v>165</v>
      </c>
      <c r="AU753" s="275" t="s">
        <v>83</v>
      </c>
      <c r="AV753" s="16" t="s">
        <v>216</v>
      </c>
      <c r="AW753" s="16" t="s">
        <v>31</v>
      </c>
      <c r="AX753" s="16" t="s">
        <v>75</v>
      </c>
      <c r="AY753" s="275" t="s">
        <v>161</v>
      </c>
    </row>
    <row r="754" s="15" customFormat="1">
      <c r="A754" s="15"/>
      <c r="B754" s="254"/>
      <c r="C754" s="255"/>
      <c r="D754" s="234" t="s">
        <v>165</v>
      </c>
      <c r="E754" s="256" t="s">
        <v>1</v>
      </c>
      <c r="F754" s="257" t="s">
        <v>737</v>
      </c>
      <c r="G754" s="255"/>
      <c r="H754" s="258">
        <v>10.4</v>
      </c>
      <c r="I754" s="259"/>
      <c r="J754" s="255"/>
      <c r="K754" s="255"/>
      <c r="L754" s="260"/>
      <c r="M754" s="261"/>
      <c r="N754" s="262"/>
      <c r="O754" s="262"/>
      <c r="P754" s="262"/>
      <c r="Q754" s="262"/>
      <c r="R754" s="262"/>
      <c r="S754" s="262"/>
      <c r="T754" s="263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64" t="s">
        <v>165</v>
      </c>
      <c r="AU754" s="264" t="s">
        <v>83</v>
      </c>
      <c r="AV754" s="15" t="s">
        <v>85</v>
      </c>
      <c r="AW754" s="15" t="s">
        <v>31</v>
      </c>
      <c r="AX754" s="15" t="s">
        <v>75</v>
      </c>
      <c r="AY754" s="264" t="s">
        <v>161</v>
      </c>
    </row>
    <row r="755" s="15" customFormat="1">
      <c r="A755" s="15"/>
      <c r="B755" s="254"/>
      <c r="C755" s="255"/>
      <c r="D755" s="234" t="s">
        <v>165</v>
      </c>
      <c r="E755" s="256" t="s">
        <v>1</v>
      </c>
      <c r="F755" s="257" t="s">
        <v>738</v>
      </c>
      <c r="G755" s="255"/>
      <c r="H755" s="258">
        <v>1.95</v>
      </c>
      <c r="I755" s="259"/>
      <c r="J755" s="255"/>
      <c r="K755" s="255"/>
      <c r="L755" s="260"/>
      <c r="M755" s="261"/>
      <c r="N755" s="262"/>
      <c r="O755" s="262"/>
      <c r="P755" s="262"/>
      <c r="Q755" s="262"/>
      <c r="R755" s="262"/>
      <c r="S755" s="262"/>
      <c r="T755" s="263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4" t="s">
        <v>165</v>
      </c>
      <c r="AU755" s="264" t="s">
        <v>83</v>
      </c>
      <c r="AV755" s="15" t="s">
        <v>85</v>
      </c>
      <c r="AW755" s="15" t="s">
        <v>31</v>
      </c>
      <c r="AX755" s="15" t="s">
        <v>75</v>
      </c>
      <c r="AY755" s="264" t="s">
        <v>161</v>
      </c>
    </row>
    <row r="756" s="16" customFormat="1">
      <c r="A756" s="16"/>
      <c r="B756" s="265"/>
      <c r="C756" s="266"/>
      <c r="D756" s="234" t="s">
        <v>165</v>
      </c>
      <c r="E756" s="267" t="s">
        <v>1</v>
      </c>
      <c r="F756" s="268" t="s">
        <v>215</v>
      </c>
      <c r="G756" s="266"/>
      <c r="H756" s="269">
        <v>12.35</v>
      </c>
      <c r="I756" s="270"/>
      <c r="J756" s="266"/>
      <c r="K756" s="266"/>
      <c r="L756" s="271"/>
      <c r="M756" s="272"/>
      <c r="N756" s="273"/>
      <c r="O756" s="273"/>
      <c r="P756" s="273"/>
      <c r="Q756" s="273"/>
      <c r="R756" s="273"/>
      <c r="S756" s="273"/>
      <c r="T756" s="274"/>
      <c r="U756" s="16"/>
      <c r="V756" s="16"/>
      <c r="W756" s="16"/>
      <c r="X756" s="16"/>
      <c r="Y756" s="16"/>
      <c r="Z756" s="16"/>
      <c r="AA756" s="16"/>
      <c r="AB756" s="16"/>
      <c r="AC756" s="16"/>
      <c r="AD756" s="16"/>
      <c r="AE756" s="16"/>
      <c r="AT756" s="275" t="s">
        <v>165</v>
      </c>
      <c r="AU756" s="275" t="s">
        <v>83</v>
      </c>
      <c r="AV756" s="16" t="s">
        <v>216</v>
      </c>
      <c r="AW756" s="16" t="s">
        <v>31</v>
      </c>
      <c r="AX756" s="16" t="s">
        <v>75</v>
      </c>
      <c r="AY756" s="275" t="s">
        <v>161</v>
      </c>
    </row>
    <row r="757" s="15" customFormat="1">
      <c r="A757" s="15"/>
      <c r="B757" s="254"/>
      <c r="C757" s="255"/>
      <c r="D757" s="234" t="s">
        <v>165</v>
      </c>
      <c r="E757" s="256" t="s">
        <v>1</v>
      </c>
      <c r="F757" s="257" t="s">
        <v>739</v>
      </c>
      <c r="G757" s="255"/>
      <c r="H757" s="258">
        <v>17.515000000000001</v>
      </c>
      <c r="I757" s="259"/>
      <c r="J757" s="255"/>
      <c r="K757" s="255"/>
      <c r="L757" s="260"/>
      <c r="M757" s="261"/>
      <c r="N757" s="262"/>
      <c r="O757" s="262"/>
      <c r="P757" s="262"/>
      <c r="Q757" s="262"/>
      <c r="R757" s="262"/>
      <c r="S757" s="262"/>
      <c r="T757" s="263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4" t="s">
        <v>165</v>
      </c>
      <c r="AU757" s="264" t="s">
        <v>83</v>
      </c>
      <c r="AV757" s="15" t="s">
        <v>85</v>
      </c>
      <c r="AW757" s="15" t="s">
        <v>31</v>
      </c>
      <c r="AX757" s="15" t="s">
        <v>75</v>
      </c>
      <c r="AY757" s="264" t="s">
        <v>161</v>
      </c>
    </row>
    <row r="758" s="15" customFormat="1">
      <c r="A758" s="15"/>
      <c r="B758" s="254"/>
      <c r="C758" s="255"/>
      <c r="D758" s="234" t="s">
        <v>165</v>
      </c>
      <c r="E758" s="256" t="s">
        <v>1</v>
      </c>
      <c r="F758" s="257" t="s">
        <v>740</v>
      </c>
      <c r="G758" s="255"/>
      <c r="H758" s="258">
        <v>1.6799999999999999</v>
      </c>
      <c r="I758" s="259"/>
      <c r="J758" s="255"/>
      <c r="K758" s="255"/>
      <c r="L758" s="260"/>
      <c r="M758" s="261"/>
      <c r="N758" s="262"/>
      <c r="O758" s="262"/>
      <c r="P758" s="262"/>
      <c r="Q758" s="262"/>
      <c r="R758" s="262"/>
      <c r="S758" s="262"/>
      <c r="T758" s="263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4" t="s">
        <v>165</v>
      </c>
      <c r="AU758" s="264" t="s">
        <v>83</v>
      </c>
      <c r="AV758" s="15" t="s">
        <v>85</v>
      </c>
      <c r="AW758" s="15" t="s">
        <v>31</v>
      </c>
      <c r="AX758" s="15" t="s">
        <v>75</v>
      </c>
      <c r="AY758" s="264" t="s">
        <v>161</v>
      </c>
    </row>
    <row r="759" s="16" customFormat="1">
      <c r="A759" s="16"/>
      <c r="B759" s="265"/>
      <c r="C759" s="266"/>
      <c r="D759" s="234" t="s">
        <v>165</v>
      </c>
      <c r="E759" s="267" t="s">
        <v>1</v>
      </c>
      <c r="F759" s="268" t="s">
        <v>215</v>
      </c>
      <c r="G759" s="266"/>
      <c r="H759" s="269">
        <v>19.195</v>
      </c>
      <c r="I759" s="270"/>
      <c r="J759" s="266"/>
      <c r="K759" s="266"/>
      <c r="L759" s="271"/>
      <c r="M759" s="272"/>
      <c r="N759" s="273"/>
      <c r="O759" s="273"/>
      <c r="P759" s="273"/>
      <c r="Q759" s="273"/>
      <c r="R759" s="273"/>
      <c r="S759" s="273"/>
      <c r="T759" s="274"/>
      <c r="U759" s="16"/>
      <c r="V759" s="16"/>
      <c r="W759" s="16"/>
      <c r="X759" s="16"/>
      <c r="Y759" s="16"/>
      <c r="Z759" s="16"/>
      <c r="AA759" s="16"/>
      <c r="AB759" s="16"/>
      <c r="AC759" s="16"/>
      <c r="AD759" s="16"/>
      <c r="AE759" s="16"/>
      <c r="AT759" s="275" t="s">
        <v>165</v>
      </c>
      <c r="AU759" s="275" t="s">
        <v>83</v>
      </c>
      <c r="AV759" s="16" t="s">
        <v>216</v>
      </c>
      <c r="AW759" s="16" t="s">
        <v>31</v>
      </c>
      <c r="AX759" s="16" t="s">
        <v>75</v>
      </c>
      <c r="AY759" s="275" t="s">
        <v>161</v>
      </c>
    </row>
    <row r="760" s="15" customFormat="1">
      <c r="A760" s="15"/>
      <c r="B760" s="254"/>
      <c r="C760" s="255"/>
      <c r="D760" s="234" t="s">
        <v>165</v>
      </c>
      <c r="E760" s="256" t="s">
        <v>1</v>
      </c>
      <c r="F760" s="257" t="s">
        <v>741</v>
      </c>
      <c r="G760" s="255"/>
      <c r="H760" s="258">
        <v>40.906999999999996</v>
      </c>
      <c r="I760" s="259"/>
      <c r="J760" s="255"/>
      <c r="K760" s="255"/>
      <c r="L760" s="260"/>
      <c r="M760" s="261"/>
      <c r="N760" s="262"/>
      <c r="O760" s="262"/>
      <c r="P760" s="262"/>
      <c r="Q760" s="262"/>
      <c r="R760" s="262"/>
      <c r="S760" s="262"/>
      <c r="T760" s="263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4" t="s">
        <v>165</v>
      </c>
      <c r="AU760" s="264" t="s">
        <v>83</v>
      </c>
      <c r="AV760" s="15" t="s">
        <v>85</v>
      </c>
      <c r="AW760" s="15" t="s">
        <v>31</v>
      </c>
      <c r="AX760" s="15" t="s">
        <v>75</v>
      </c>
      <c r="AY760" s="264" t="s">
        <v>161</v>
      </c>
    </row>
    <row r="761" s="15" customFormat="1">
      <c r="A761" s="15"/>
      <c r="B761" s="254"/>
      <c r="C761" s="255"/>
      <c r="D761" s="234" t="s">
        <v>165</v>
      </c>
      <c r="E761" s="256" t="s">
        <v>1</v>
      </c>
      <c r="F761" s="257" t="s">
        <v>742</v>
      </c>
      <c r="G761" s="255"/>
      <c r="H761" s="258">
        <v>1.6799999999999999</v>
      </c>
      <c r="I761" s="259"/>
      <c r="J761" s="255"/>
      <c r="K761" s="255"/>
      <c r="L761" s="260"/>
      <c r="M761" s="261"/>
      <c r="N761" s="262"/>
      <c r="O761" s="262"/>
      <c r="P761" s="262"/>
      <c r="Q761" s="262"/>
      <c r="R761" s="262"/>
      <c r="S761" s="262"/>
      <c r="T761" s="263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64" t="s">
        <v>165</v>
      </c>
      <c r="AU761" s="264" t="s">
        <v>83</v>
      </c>
      <c r="AV761" s="15" t="s">
        <v>85</v>
      </c>
      <c r="AW761" s="15" t="s">
        <v>31</v>
      </c>
      <c r="AX761" s="15" t="s">
        <v>75</v>
      </c>
      <c r="AY761" s="264" t="s">
        <v>161</v>
      </c>
    </row>
    <row r="762" s="15" customFormat="1">
      <c r="A762" s="15"/>
      <c r="B762" s="254"/>
      <c r="C762" s="255"/>
      <c r="D762" s="234" t="s">
        <v>165</v>
      </c>
      <c r="E762" s="256" t="s">
        <v>1</v>
      </c>
      <c r="F762" s="257" t="s">
        <v>743</v>
      </c>
      <c r="G762" s="255"/>
      <c r="H762" s="258">
        <v>3.0870000000000002</v>
      </c>
      <c r="I762" s="259"/>
      <c r="J762" s="255"/>
      <c r="K762" s="255"/>
      <c r="L762" s="260"/>
      <c r="M762" s="261"/>
      <c r="N762" s="262"/>
      <c r="O762" s="262"/>
      <c r="P762" s="262"/>
      <c r="Q762" s="262"/>
      <c r="R762" s="262"/>
      <c r="S762" s="262"/>
      <c r="T762" s="263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64" t="s">
        <v>165</v>
      </c>
      <c r="AU762" s="264" t="s">
        <v>83</v>
      </c>
      <c r="AV762" s="15" t="s">
        <v>85</v>
      </c>
      <c r="AW762" s="15" t="s">
        <v>31</v>
      </c>
      <c r="AX762" s="15" t="s">
        <v>75</v>
      </c>
      <c r="AY762" s="264" t="s">
        <v>161</v>
      </c>
    </row>
    <row r="763" s="16" customFormat="1">
      <c r="A763" s="16"/>
      <c r="B763" s="265"/>
      <c r="C763" s="266"/>
      <c r="D763" s="234" t="s">
        <v>165</v>
      </c>
      <c r="E763" s="267" t="s">
        <v>1</v>
      </c>
      <c r="F763" s="268" t="s">
        <v>215</v>
      </c>
      <c r="G763" s="266"/>
      <c r="H763" s="269">
        <v>45.673999999999999</v>
      </c>
      <c r="I763" s="270"/>
      <c r="J763" s="266"/>
      <c r="K763" s="266"/>
      <c r="L763" s="271"/>
      <c r="M763" s="272"/>
      <c r="N763" s="273"/>
      <c r="O763" s="273"/>
      <c r="P763" s="273"/>
      <c r="Q763" s="273"/>
      <c r="R763" s="273"/>
      <c r="S763" s="273"/>
      <c r="T763" s="274"/>
      <c r="U763" s="16"/>
      <c r="V763" s="16"/>
      <c r="W763" s="16"/>
      <c r="X763" s="16"/>
      <c r="Y763" s="16"/>
      <c r="Z763" s="16"/>
      <c r="AA763" s="16"/>
      <c r="AB763" s="16"/>
      <c r="AC763" s="16"/>
      <c r="AD763" s="16"/>
      <c r="AE763" s="16"/>
      <c r="AT763" s="275" t="s">
        <v>165</v>
      </c>
      <c r="AU763" s="275" t="s">
        <v>83</v>
      </c>
      <c r="AV763" s="16" t="s">
        <v>216</v>
      </c>
      <c r="AW763" s="16" t="s">
        <v>31</v>
      </c>
      <c r="AX763" s="16" t="s">
        <v>75</v>
      </c>
      <c r="AY763" s="275" t="s">
        <v>161</v>
      </c>
    </row>
    <row r="764" s="15" customFormat="1">
      <c r="A764" s="15"/>
      <c r="B764" s="254"/>
      <c r="C764" s="255"/>
      <c r="D764" s="234" t="s">
        <v>165</v>
      </c>
      <c r="E764" s="256" t="s">
        <v>1</v>
      </c>
      <c r="F764" s="257" t="s">
        <v>744</v>
      </c>
      <c r="G764" s="255"/>
      <c r="H764" s="258">
        <v>8.9199999999999999</v>
      </c>
      <c r="I764" s="259"/>
      <c r="J764" s="255"/>
      <c r="K764" s="255"/>
      <c r="L764" s="260"/>
      <c r="M764" s="261"/>
      <c r="N764" s="262"/>
      <c r="O764" s="262"/>
      <c r="P764" s="262"/>
      <c r="Q764" s="262"/>
      <c r="R764" s="262"/>
      <c r="S764" s="262"/>
      <c r="T764" s="263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64" t="s">
        <v>165</v>
      </c>
      <c r="AU764" s="264" t="s">
        <v>83</v>
      </c>
      <c r="AV764" s="15" t="s">
        <v>85</v>
      </c>
      <c r="AW764" s="15" t="s">
        <v>31</v>
      </c>
      <c r="AX764" s="15" t="s">
        <v>75</v>
      </c>
      <c r="AY764" s="264" t="s">
        <v>161</v>
      </c>
    </row>
    <row r="765" s="15" customFormat="1">
      <c r="A765" s="15"/>
      <c r="B765" s="254"/>
      <c r="C765" s="255"/>
      <c r="D765" s="234" t="s">
        <v>165</v>
      </c>
      <c r="E765" s="256" t="s">
        <v>1</v>
      </c>
      <c r="F765" s="257" t="s">
        <v>745</v>
      </c>
      <c r="G765" s="255"/>
      <c r="H765" s="258">
        <v>1.72</v>
      </c>
      <c r="I765" s="259"/>
      <c r="J765" s="255"/>
      <c r="K765" s="255"/>
      <c r="L765" s="260"/>
      <c r="M765" s="261"/>
      <c r="N765" s="262"/>
      <c r="O765" s="262"/>
      <c r="P765" s="262"/>
      <c r="Q765" s="262"/>
      <c r="R765" s="262"/>
      <c r="S765" s="262"/>
      <c r="T765" s="263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64" t="s">
        <v>165</v>
      </c>
      <c r="AU765" s="264" t="s">
        <v>83</v>
      </c>
      <c r="AV765" s="15" t="s">
        <v>85</v>
      </c>
      <c r="AW765" s="15" t="s">
        <v>31</v>
      </c>
      <c r="AX765" s="15" t="s">
        <v>75</v>
      </c>
      <c r="AY765" s="264" t="s">
        <v>161</v>
      </c>
    </row>
    <row r="766" s="16" customFormat="1">
      <c r="A766" s="16"/>
      <c r="B766" s="265"/>
      <c r="C766" s="266"/>
      <c r="D766" s="234" t="s">
        <v>165</v>
      </c>
      <c r="E766" s="267" t="s">
        <v>1</v>
      </c>
      <c r="F766" s="268" t="s">
        <v>215</v>
      </c>
      <c r="G766" s="266"/>
      <c r="H766" s="269">
        <v>10.640000000000001</v>
      </c>
      <c r="I766" s="270"/>
      <c r="J766" s="266"/>
      <c r="K766" s="266"/>
      <c r="L766" s="271"/>
      <c r="M766" s="272"/>
      <c r="N766" s="273"/>
      <c r="O766" s="273"/>
      <c r="P766" s="273"/>
      <c r="Q766" s="273"/>
      <c r="R766" s="273"/>
      <c r="S766" s="273"/>
      <c r="T766" s="274"/>
      <c r="U766" s="16"/>
      <c r="V766" s="16"/>
      <c r="W766" s="16"/>
      <c r="X766" s="16"/>
      <c r="Y766" s="16"/>
      <c r="Z766" s="16"/>
      <c r="AA766" s="16"/>
      <c r="AB766" s="16"/>
      <c r="AC766" s="16"/>
      <c r="AD766" s="16"/>
      <c r="AE766" s="16"/>
      <c r="AT766" s="275" t="s">
        <v>165</v>
      </c>
      <c r="AU766" s="275" t="s">
        <v>83</v>
      </c>
      <c r="AV766" s="16" t="s">
        <v>216</v>
      </c>
      <c r="AW766" s="16" t="s">
        <v>31</v>
      </c>
      <c r="AX766" s="16" t="s">
        <v>75</v>
      </c>
      <c r="AY766" s="275" t="s">
        <v>161</v>
      </c>
    </row>
    <row r="767" s="15" customFormat="1">
      <c r="A767" s="15"/>
      <c r="B767" s="254"/>
      <c r="C767" s="255"/>
      <c r="D767" s="234" t="s">
        <v>165</v>
      </c>
      <c r="E767" s="256" t="s">
        <v>1</v>
      </c>
      <c r="F767" s="257" t="s">
        <v>746</v>
      </c>
      <c r="G767" s="255"/>
      <c r="H767" s="258">
        <v>16.065000000000001</v>
      </c>
      <c r="I767" s="259"/>
      <c r="J767" s="255"/>
      <c r="K767" s="255"/>
      <c r="L767" s="260"/>
      <c r="M767" s="261"/>
      <c r="N767" s="262"/>
      <c r="O767" s="262"/>
      <c r="P767" s="262"/>
      <c r="Q767" s="262"/>
      <c r="R767" s="262"/>
      <c r="S767" s="262"/>
      <c r="T767" s="263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4" t="s">
        <v>165</v>
      </c>
      <c r="AU767" s="264" t="s">
        <v>83</v>
      </c>
      <c r="AV767" s="15" t="s">
        <v>85</v>
      </c>
      <c r="AW767" s="15" t="s">
        <v>31</v>
      </c>
      <c r="AX767" s="15" t="s">
        <v>75</v>
      </c>
      <c r="AY767" s="264" t="s">
        <v>161</v>
      </c>
    </row>
    <row r="768" s="15" customFormat="1">
      <c r="A768" s="15"/>
      <c r="B768" s="254"/>
      <c r="C768" s="255"/>
      <c r="D768" s="234" t="s">
        <v>165</v>
      </c>
      <c r="E768" s="256" t="s">
        <v>1</v>
      </c>
      <c r="F768" s="257" t="s">
        <v>747</v>
      </c>
      <c r="G768" s="255"/>
      <c r="H768" s="258">
        <v>5.5750000000000002</v>
      </c>
      <c r="I768" s="259"/>
      <c r="J768" s="255"/>
      <c r="K768" s="255"/>
      <c r="L768" s="260"/>
      <c r="M768" s="261"/>
      <c r="N768" s="262"/>
      <c r="O768" s="262"/>
      <c r="P768" s="262"/>
      <c r="Q768" s="262"/>
      <c r="R768" s="262"/>
      <c r="S768" s="262"/>
      <c r="T768" s="263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64" t="s">
        <v>165</v>
      </c>
      <c r="AU768" s="264" t="s">
        <v>83</v>
      </c>
      <c r="AV768" s="15" t="s">
        <v>85</v>
      </c>
      <c r="AW768" s="15" t="s">
        <v>31</v>
      </c>
      <c r="AX768" s="15" t="s">
        <v>75</v>
      </c>
      <c r="AY768" s="264" t="s">
        <v>161</v>
      </c>
    </row>
    <row r="769" s="16" customFormat="1">
      <c r="A769" s="16"/>
      <c r="B769" s="265"/>
      <c r="C769" s="266"/>
      <c r="D769" s="234" t="s">
        <v>165</v>
      </c>
      <c r="E769" s="267" t="s">
        <v>1</v>
      </c>
      <c r="F769" s="268" t="s">
        <v>215</v>
      </c>
      <c r="G769" s="266"/>
      <c r="H769" s="269">
        <v>21.640000000000001</v>
      </c>
      <c r="I769" s="270"/>
      <c r="J769" s="266"/>
      <c r="K769" s="266"/>
      <c r="L769" s="271"/>
      <c r="M769" s="272"/>
      <c r="N769" s="273"/>
      <c r="O769" s="273"/>
      <c r="P769" s="273"/>
      <c r="Q769" s="273"/>
      <c r="R769" s="273"/>
      <c r="S769" s="273"/>
      <c r="T769" s="274"/>
      <c r="U769" s="16"/>
      <c r="V769" s="16"/>
      <c r="W769" s="16"/>
      <c r="X769" s="16"/>
      <c r="Y769" s="16"/>
      <c r="Z769" s="16"/>
      <c r="AA769" s="16"/>
      <c r="AB769" s="16"/>
      <c r="AC769" s="16"/>
      <c r="AD769" s="16"/>
      <c r="AE769" s="16"/>
      <c r="AT769" s="275" t="s">
        <v>165</v>
      </c>
      <c r="AU769" s="275" t="s">
        <v>83</v>
      </c>
      <c r="AV769" s="16" t="s">
        <v>216</v>
      </c>
      <c r="AW769" s="16" t="s">
        <v>31</v>
      </c>
      <c r="AX769" s="16" t="s">
        <v>75</v>
      </c>
      <c r="AY769" s="275" t="s">
        <v>161</v>
      </c>
    </row>
    <row r="770" s="15" customFormat="1">
      <c r="A770" s="15"/>
      <c r="B770" s="254"/>
      <c r="C770" s="255"/>
      <c r="D770" s="234" t="s">
        <v>165</v>
      </c>
      <c r="E770" s="256" t="s">
        <v>1</v>
      </c>
      <c r="F770" s="257" t="s">
        <v>748</v>
      </c>
      <c r="G770" s="255"/>
      <c r="H770" s="258">
        <v>9.3520000000000003</v>
      </c>
      <c r="I770" s="259"/>
      <c r="J770" s="255"/>
      <c r="K770" s="255"/>
      <c r="L770" s="260"/>
      <c r="M770" s="261"/>
      <c r="N770" s="262"/>
      <c r="O770" s="262"/>
      <c r="P770" s="262"/>
      <c r="Q770" s="262"/>
      <c r="R770" s="262"/>
      <c r="S770" s="262"/>
      <c r="T770" s="263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4" t="s">
        <v>165</v>
      </c>
      <c r="AU770" s="264" t="s">
        <v>83</v>
      </c>
      <c r="AV770" s="15" t="s">
        <v>85</v>
      </c>
      <c r="AW770" s="15" t="s">
        <v>31</v>
      </c>
      <c r="AX770" s="15" t="s">
        <v>75</v>
      </c>
      <c r="AY770" s="264" t="s">
        <v>161</v>
      </c>
    </row>
    <row r="771" s="16" customFormat="1">
      <c r="A771" s="16"/>
      <c r="B771" s="265"/>
      <c r="C771" s="266"/>
      <c r="D771" s="234" t="s">
        <v>165</v>
      </c>
      <c r="E771" s="267" t="s">
        <v>1</v>
      </c>
      <c r="F771" s="268" t="s">
        <v>215</v>
      </c>
      <c r="G771" s="266"/>
      <c r="H771" s="269">
        <v>9.3520000000000003</v>
      </c>
      <c r="I771" s="270"/>
      <c r="J771" s="266"/>
      <c r="K771" s="266"/>
      <c r="L771" s="271"/>
      <c r="M771" s="272"/>
      <c r="N771" s="273"/>
      <c r="O771" s="273"/>
      <c r="P771" s="273"/>
      <c r="Q771" s="273"/>
      <c r="R771" s="273"/>
      <c r="S771" s="273"/>
      <c r="T771" s="274"/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T771" s="275" t="s">
        <v>165</v>
      </c>
      <c r="AU771" s="275" t="s">
        <v>83</v>
      </c>
      <c r="AV771" s="16" t="s">
        <v>216</v>
      </c>
      <c r="AW771" s="16" t="s">
        <v>31</v>
      </c>
      <c r="AX771" s="16" t="s">
        <v>75</v>
      </c>
      <c r="AY771" s="275" t="s">
        <v>161</v>
      </c>
    </row>
    <row r="772" s="15" customFormat="1">
      <c r="A772" s="15"/>
      <c r="B772" s="254"/>
      <c r="C772" s="255"/>
      <c r="D772" s="234" t="s">
        <v>165</v>
      </c>
      <c r="E772" s="256" t="s">
        <v>1</v>
      </c>
      <c r="F772" s="257" t="s">
        <v>749</v>
      </c>
      <c r="G772" s="255"/>
      <c r="H772" s="258">
        <v>7.2400000000000002</v>
      </c>
      <c r="I772" s="259"/>
      <c r="J772" s="255"/>
      <c r="K772" s="255"/>
      <c r="L772" s="260"/>
      <c r="M772" s="261"/>
      <c r="N772" s="262"/>
      <c r="O772" s="262"/>
      <c r="P772" s="262"/>
      <c r="Q772" s="262"/>
      <c r="R772" s="262"/>
      <c r="S772" s="262"/>
      <c r="T772" s="263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64" t="s">
        <v>165</v>
      </c>
      <c r="AU772" s="264" t="s">
        <v>83</v>
      </c>
      <c r="AV772" s="15" t="s">
        <v>85</v>
      </c>
      <c r="AW772" s="15" t="s">
        <v>31</v>
      </c>
      <c r="AX772" s="15" t="s">
        <v>75</v>
      </c>
      <c r="AY772" s="264" t="s">
        <v>161</v>
      </c>
    </row>
    <row r="773" s="16" customFormat="1">
      <c r="A773" s="16"/>
      <c r="B773" s="265"/>
      <c r="C773" s="266"/>
      <c r="D773" s="234" t="s">
        <v>165</v>
      </c>
      <c r="E773" s="267" t="s">
        <v>1</v>
      </c>
      <c r="F773" s="268" t="s">
        <v>215</v>
      </c>
      <c r="G773" s="266"/>
      <c r="H773" s="269">
        <v>7.2400000000000002</v>
      </c>
      <c r="I773" s="270"/>
      <c r="J773" s="266"/>
      <c r="K773" s="266"/>
      <c r="L773" s="271"/>
      <c r="M773" s="272"/>
      <c r="N773" s="273"/>
      <c r="O773" s="273"/>
      <c r="P773" s="273"/>
      <c r="Q773" s="273"/>
      <c r="R773" s="273"/>
      <c r="S773" s="273"/>
      <c r="T773" s="274"/>
      <c r="U773" s="16"/>
      <c r="V773" s="16"/>
      <c r="W773" s="16"/>
      <c r="X773" s="16"/>
      <c r="Y773" s="16"/>
      <c r="Z773" s="16"/>
      <c r="AA773" s="16"/>
      <c r="AB773" s="16"/>
      <c r="AC773" s="16"/>
      <c r="AD773" s="16"/>
      <c r="AE773" s="16"/>
      <c r="AT773" s="275" t="s">
        <v>165</v>
      </c>
      <c r="AU773" s="275" t="s">
        <v>83</v>
      </c>
      <c r="AV773" s="16" t="s">
        <v>216</v>
      </c>
      <c r="AW773" s="16" t="s">
        <v>31</v>
      </c>
      <c r="AX773" s="16" t="s">
        <v>75</v>
      </c>
      <c r="AY773" s="275" t="s">
        <v>161</v>
      </c>
    </row>
    <row r="774" s="15" customFormat="1">
      <c r="A774" s="15"/>
      <c r="B774" s="254"/>
      <c r="C774" s="255"/>
      <c r="D774" s="234" t="s">
        <v>165</v>
      </c>
      <c r="E774" s="256" t="s">
        <v>1</v>
      </c>
      <c r="F774" s="257" t="s">
        <v>750</v>
      </c>
      <c r="G774" s="255"/>
      <c r="H774" s="258">
        <v>5.54</v>
      </c>
      <c r="I774" s="259"/>
      <c r="J774" s="255"/>
      <c r="K774" s="255"/>
      <c r="L774" s="260"/>
      <c r="M774" s="261"/>
      <c r="N774" s="262"/>
      <c r="O774" s="262"/>
      <c r="P774" s="262"/>
      <c r="Q774" s="262"/>
      <c r="R774" s="262"/>
      <c r="S774" s="262"/>
      <c r="T774" s="263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64" t="s">
        <v>165</v>
      </c>
      <c r="AU774" s="264" t="s">
        <v>83</v>
      </c>
      <c r="AV774" s="15" t="s">
        <v>85</v>
      </c>
      <c r="AW774" s="15" t="s">
        <v>31</v>
      </c>
      <c r="AX774" s="15" t="s">
        <v>75</v>
      </c>
      <c r="AY774" s="264" t="s">
        <v>161</v>
      </c>
    </row>
    <row r="775" s="16" customFormat="1">
      <c r="A775" s="16"/>
      <c r="B775" s="265"/>
      <c r="C775" s="266"/>
      <c r="D775" s="234" t="s">
        <v>165</v>
      </c>
      <c r="E775" s="267" t="s">
        <v>1</v>
      </c>
      <c r="F775" s="268" t="s">
        <v>215</v>
      </c>
      <c r="G775" s="266"/>
      <c r="H775" s="269">
        <v>5.54</v>
      </c>
      <c r="I775" s="270"/>
      <c r="J775" s="266"/>
      <c r="K775" s="266"/>
      <c r="L775" s="271"/>
      <c r="M775" s="272"/>
      <c r="N775" s="273"/>
      <c r="O775" s="273"/>
      <c r="P775" s="273"/>
      <c r="Q775" s="273"/>
      <c r="R775" s="273"/>
      <c r="S775" s="273"/>
      <c r="T775" s="274"/>
      <c r="U775" s="16"/>
      <c r="V775" s="16"/>
      <c r="W775" s="16"/>
      <c r="X775" s="16"/>
      <c r="Y775" s="16"/>
      <c r="Z775" s="16"/>
      <c r="AA775" s="16"/>
      <c r="AB775" s="16"/>
      <c r="AC775" s="16"/>
      <c r="AD775" s="16"/>
      <c r="AE775" s="16"/>
      <c r="AT775" s="275" t="s">
        <v>165</v>
      </c>
      <c r="AU775" s="275" t="s">
        <v>83</v>
      </c>
      <c r="AV775" s="16" t="s">
        <v>216</v>
      </c>
      <c r="AW775" s="16" t="s">
        <v>31</v>
      </c>
      <c r="AX775" s="16" t="s">
        <v>75</v>
      </c>
      <c r="AY775" s="275" t="s">
        <v>161</v>
      </c>
    </row>
    <row r="776" s="15" customFormat="1">
      <c r="A776" s="15"/>
      <c r="B776" s="254"/>
      <c r="C776" s="255"/>
      <c r="D776" s="234" t="s">
        <v>165</v>
      </c>
      <c r="E776" s="256" t="s">
        <v>1</v>
      </c>
      <c r="F776" s="257" t="s">
        <v>751</v>
      </c>
      <c r="G776" s="255"/>
      <c r="H776" s="258">
        <v>10.773</v>
      </c>
      <c r="I776" s="259"/>
      <c r="J776" s="255"/>
      <c r="K776" s="255"/>
      <c r="L776" s="260"/>
      <c r="M776" s="261"/>
      <c r="N776" s="262"/>
      <c r="O776" s="262"/>
      <c r="P776" s="262"/>
      <c r="Q776" s="262"/>
      <c r="R776" s="262"/>
      <c r="S776" s="262"/>
      <c r="T776" s="263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64" t="s">
        <v>165</v>
      </c>
      <c r="AU776" s="264" t="s">
        <v>83</v>
      </c>
      <c r="AV776" s="15" t="s">
        <v>85</v>
      </c>
      <c r="AW776" s="15" t="s">
        <v>31</v>
      </c>
      <c r="AX776" s="15" t="s">
        <v>75</v>
      </c>
      <c r="AY776" s="264" t="s">
        <v>161</v>
      </c>
    </row>
    <row r="777" s="16" customFormat="1">
      <c r="A777" s="16"/>
      <c r="B777" s="265"/>
      <c r="C777" s="266"/>
      <c r="D777" s="234" t="s">
        <v>165</v>
      </c>
      <c r="E777" s="267" t="s">
        <v>1</v>
      </c>
      <c r="F777" s="268" t="s">
        <v>215</v>
      </c>
      <c r="G777" s="266"/>
      <c r="H777" s="269">
        <v>10.773</v>
      </c>
      <c r="I777" s="270"/>
      <c r="J777" s="266"/>
      <c r="K777" s="266"/>
      <c r="L777" s="271"/>
      <c r="M777" s="272"/>
      <c r="N777" s="273"/>
      <c r="O777" s="273"/>
      <c r="P777" s="273"/>
      <c r="Q777" s="273"/>
      <c r="R777" s="273"/>
      <c r="S777" s="273"/>
      <c r="T777" s="274"/>
      <c r="U777" s="16"/>
      <c r="V777" s="16"/>
      <c r="W777" s="16"/>
      <c r="X777" s="16"/>
      <c r="Y777" s="16"/>
      <c r="Z777" s="16"/>
      <c r="AA777" s="16"/>
      <c r="AB777" s="16"/>
      <c r="AC777" s="16"/>
      <c r="AD777" s="16"/>
      <c r="AE777" s="16"/>
      <c r="AT777" s="275" t="s">
        <v>165</v>
      </c>
      <c r="AU777" s="275" t="s">
        <v>83</v>
      </c>
      <c r="AV777" s="16" t="s">
        <v>216</v>
      </c>
      <c r="AW777" s="16" t="s">
        <v>31</v>
      </c>
      <c r="AX777" s="16" t="s">
        <v>75</v>
      </c>
      <c r="AY777" s="275" t="s">
        <v>161</v>
      </c>
    </row>
    <row r="778" s="15" customFormat="1">
      <c r="A778" s="15"/>
      <c r="B778" s="254"/>
      <c r="C778" s="255"/>
      <c r="D778" s="234" t="s">
        <v>165</v>
      </c>
      <c r="E778" s="256" t="s">
        <v>1</v>
      </c>
      <c r="F778" s="257" t="s">
        <v>752</v>
      </c>
      <c r="G778" s="255"/>
      <c r="H778" s="258">
        <v>7.6550000000000002</v>
      </c>
      <c r="I778" s="259"/>
      <c r="J778" s="255"/>
      <c r="K778" s="255"/>
      <c r="L778" s="260"/>
      <c r="M778" s="261"/>
      <c r="N778" s="262"/>
      <c r="O778" s="262"/>
      <c r="P778" s="262"/>
      <c r="Q778" s="262"/>
      <c r="R778" s="262"/>
      <c r="S778" s="262"/>
      <c r="T778" s="263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4" t="s">
        <v>165</v>
      </c>
      <c r="AU778" s="264" t="s">
        <v>83</v>
      </c>
      <c r="AV778" s="15" t="s">
        <v>85</v>
      </c>
      <c r="AW778" s="15" t="s">
        <v>31</v>
      </c>
      <c r="AX778" s="15" t="s">
        <v>75</v>
      </c>
      <c r="AY778" s="264" t="s">
        <v>161</v>
      </c>
    </row>
    <row r="779" s="16" customFormat="1">
      <c r="A779" s="16"/>
      <c r="B779" s="265"/>
      <c r="C779" s="266"/>
      <c r="D779" s="234" t="s">
        <v>165</v>
      </c>
      <c r="E779" s="267" t="s">
        <v>1</v>
      </c>
      <c r="F779" s="268" t="s">
        <v>215</v>
      </c>
      <c r="G779" s="266"/>
      <c r="H779" s="269">
        <v>7.6550000000000002</v>
      </c>
      <c r="I779" s="270"/>
      <c r="J779" s="266"/>
      <c r="K779" s="266"/>
      <c r="L779" s="271"/>
      <c r="M779" s="272"/>
      <c r="N779" s="273"/>
      <c r="O779" s="273"/>
      <c r="P779" s="273"/>
      <c r="Q779" s="273"/>
      <c r="R779" s="273"/>
      <c r="S779" s="273"/>
      <c r="T779" s="274"/>
      <c r="U779" s="16"/>
      <c r="V779" s="16"/>
      <c r="W779" s="16"/>
      <c r="X779" s="16"/>
      <c r="Y779" s="16"/>
      <c r="Z779" s="16"/>
      <c r="AA779" s="16"/>
      <c r="AB779" s="16"/>
      <c r="AC779" s="16"/>
      <c r="AD779" s="16"/>
      <c r="AE779" s="16"/>
      <c r="AT779" s="275" t="s">
        <v>165</v>
      </c>
      <c r="AU779" s="275" t="s">
        <v>83</v>
      </c>
      <c r="AV779" s="16" t="s">
        <v>216</v>
      </c>
      <c r="AW779" s="16" t="s">
        <v>31</v>
      </c>
      <c r="AX779" s="16" t="s">
        <v>75</v>
      </c>
      <c r="AY779" s="275" t="s">
        <v>161</v>
      </c>
    </row>
    <row r="780" s="15" customFormat="1">
      <c r="A780" s="15"/>
      <c r="B780" s="254"/>
      <c r="C780" s="255"/>
      <c r="D780" s="234" t="s">
        <v>165</v>
      </c>
      <c r="E780" s="256" t="s">
        <v>1</v>
      </c>
      <c r="F780" s="257" t="s">
        <v>753</v>
      </c>
      <c r="G780" s="255"/>
      <c r="H780" s="258">
        <v>19.262</v>
      </c>
      <c r="I780" s="259"/>
      <c r="J780" s="255"/>
      <c r="K780" s="255"/>
      <c r="L780" s="260"/>
      <c r="M780" s="261"/>
      <c r="N780" s="262"/>
      <c r="O780" s="262"/>
      <c r="P780" s="262"/>
      <c r="Q780" s="262"/>
      <c r="R780" s="262"/>
      <c r="S780" s="262"/>
      <c r="T780" s="263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64" t="s">
        <v>165</v>
      </c>
      <c r="AU780" s="264" t="s">
        <v>83</v>
      </c>
      <c r="AV780" s="15" t="s">
        <v>85</v>
      </c>
      <c r="AW780" s="15" t="s">
        <v>31</v>
      </c>
      <c r="AX780" s="15" t="s">
        <v>75</v>
      </c>
      <c r="AY780" s="264" t="s">
        <v>161</v>
      </c>
    </row>
    <row r="781" s="16" customFormat="1">
      <c r="A781" s="16"/>
      <c r="B781" s="265"/>
      <c r="C781" s="266"/>
      <c r="D781" s="234" t="s">
        <v>165</v>
      </c>
      <c r="E781" s="267" t="s">
        <v>1</v>
      </c>
      <c r="F781" s="268" t="s">
        <v>215</v>
      </c>
      <c r="G781" s="266"/>
      <c r="H781" s="269">
        <v>19.262</v>
      </c>
      <c r="I781" s="270"/>
      <c r="J781" s="266"/>
      <c r="K781" s="266"/>
      <c r="L781" s="271"/>
      <c r="M781" s="272"/>
      <c r="N781" s="273"/>
      <c r="O781" s="273"/>
      <c r="P781" s="273"/>
      <c r="Q781" s="273"/>
      <c r="R781" s="273"/>
      <c r="S781" s="273"/>
      <c r="T781" s="274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T781" s="275" t="s">
        <v>165</v>
      </c>
      <c r="AU781" s="275" t="s">
        <v>83</v>
      </c>
      <c r="AV781" s="16" t="s">
        <v>216</v>
      </c>
      <c r="AW781" s="16" t="s">
        <v>31</v>
      </c>
      <c r="AX781" s="16" t="s">
        <v>75</v>
      </c>
      <c r="AY781" s="275" t="s">
        <v>161</v>
      </c>
    </row>
    <row r="782" s="15" customFormat="1">
      <c r="A782" s="15"/>
      <c r="B782" s="254"/>
      <c r="C782" s="255"/>
      <c r="D782" s="234" t="s">
        <v>165</v>
      </c>
      <c r="E782" s="256" t="s">
        <v>1</v>
      </c>
      <c r="F782" s="257" t="s">
        <v>754</v>
      </c>
      <c r="G782" s="255"/>
      <c r="H782" s="258">
        <v>9.016</v>
      </c>
      <c r="I782" s="259"/>
      <c r="J782" s="255"/>
      <c r="K782" s="255"/>
      <c r="L782" s="260"/>
      <c r="M782" s="261"/>
      <c r="N782" s="262"/>
      <c r="O782" s="262"/>
      <c r="P782" s="262"/>
      <c r="Q782" s="262"/>
      <c r="R782" s="262"/>
      <c r="S782" s="262"/>
      <c r="T782" s="263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64" t="s">
        <v>165</v>
      </c>
      <c r="AU782" s="264" t="s">
        <v>83</v>
      </c>
      <c r="AV782" s="15" t="s">
        <v>85</v>
      </c>
      <c r="AW782" s="15" t="s">
        <v>31</v>
      </c>
      <c r="AX782" s="15" t="s">
        <v>75</v>
      </c>
      <c r="AY782" s="264" t="s">
        <v>161</v>
      </c>
    </row>
    <row r="783" s="16" customFormat="1">
      <c r="A783" s="16"/>
      <c r="B783" s="265"/>
      <c r="C783" s="266"/>
      <c r="D783" s="234" t="s">
        <v>165</v>
      </c>
      <c r="E783" s="267" t="s">
        <v>1</v>
      </c>
      <c r="F783" s="268" t="s">
        <v>215</v>
      </c>
      <c r="G783" s="266"/>
      <c r="H783" s="269">
        <v>9.016</v>
      </c>
      <c r="I783" s="270"/>
      <c r="J783" s="266"/>
      <c r="K783" s="266"/>
      <c r="L783" s="271"/>
      <c r="M783" s="272"/>
      <c r="N783" s="273"/>
      <c r="O783" s="273"/>
      <c r="P783" s="273"/>
      <c r="Q783" s="273"/>
      <c r="R783" s="273"/>
      <c r="S783" s="273"/>
      <c r="T783" s="274"/>
      <c r="U783" s="16"/>
      <c r="V783" s="16"/>
      <c r="W783" s="16"/>
      <c r="X783" s="16"/>
      <c r="Y783" s="16"/>
      <c r="Z783" s="16"/>
      <c r="AA783" s="16"/>
      <c r="AB783" s="16"/>
      <c r="AC783" s="16"/>
      <c r="AD783" s="16"/>
      <c r="AE783" s="16"/>
      <c r="AT783" s="275" t="s">
        <v>165</v>
      </c>
      <c r="AU783" s="275" t="s">
        <v>83</v>
      </c>
      <c r="AV783" s="16" t="s">
        <v>216</v>
      </c>
      <c r="AW783" s="16" t="s">
        <v>31</v>
      </c>
      <c r="AX783" s="16" t="s">
        <v>75</v>
      </c>
      <c r="AY783" s="275" t="s">
        <v>161</v>
      </c>
    </row>
    <row r="784" s="15" customFormat="1">
      <c r="A784" s="15"/>
      <c r="B784" s="254"/>
      <c r="C784" s="255"/>
      <c r="D784" s="234" t="s">
        <v>165</v>
      </c>
      <c r="E784" s="256" t="s">
        <v>1</v>
      </c>
      <c r="F784" s="257" t="s">
        <v>755</v>
      </c>
      <c r="G784" s="255"/>
      <c r="H784" s="258">
        <v>21.056000000000001</v>
      </c>
      <c r="I784" s="259"/>
      <c r="J784" s="255"/>
      <c r="K784" s="255"/>
      <c r="L784" s="260"/>
      <c r="M784" s="261"/>
      <c r="N784" s="262"/>
      <c r="O784" s="262"/>
      <c r="P784" s="262"/>
      <c r="Q784" s="262"/>
      <c r="R784" s="262"/>
      <c r="S784" s="262"/>
      <c r="T784" s="263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4" t="s">
        <v>165</v>
      </c>
      <c r="AU784" s="264" t="s">
        <v>83</v>
      </c>
      <c r="AV784" s="15" t="s">
        <v>85</v>
      </c>
      <c r="AW784" s="15" t="s">
        <v>31</v>
      </c>
      <c r="AX784" s="15" t="s">
        <v>75</v>
      </c>
      <c r="AY784" s="264" t="s">
        <v>161</v>
      </c>
    </row>
    <row r="785" s="16" customFormat="1">
      <c r="A785" s="16"/>
      <c r="B785" s="265"/>
      <c r="C785" s="266"/>
      <c r="D785" s="234" t="s">
        <v>165</v>
      </c>
      <c r="E785" s="267" t="s">
        <v>1</v>
      </c>
      <c r="F785" s="268" t="s">
        <v>215</v>
      </c>
      <c r="G785" s="266"/>
      <c r="H785" s="269">
        <v>21.056000000000001</v>
      </c>
      <c r="I785" s="270"/>
      <c r="J785" s="266"/>
      <c r="K785" s="266"/>
      <c r="L785" s="271"/>
      <c r="M785" s="272"/>
      <c r="N785" s="273"/>
      <c r="O785" s="273"/>
      <c r="P785" s="273"/>
      <c r="Q785" s="273"/>
      <c r="R785" s="273"/>
      <c r="S785" s="273"/>
      <c r="T785" s="274"/>
      <c r="U785" s="16"/>
      <c r="V785" s="16"/>
      <c r="W785" s="16"/>
      <c r="X785" s="16"/>
      <c r="Y785" s="16"/>
      <c r="Z785" s="16"/>
      <c r="AA785" s="16"/>
      <c r="AB785" s="16"/>
      <c r="AC785" s="16"/>
      <c r="AD785" s="16"/>
      <c r="AE785" s="16"/>
      <c r="AT785" s="275" t="s">
        <v>165</v>
      </c>
      <c r="AU785" s="275" t="s">
        <v>83</v>
      </c>
      <c r="AV785" s="16" t="s">
        <v>216</v>
      </c>
      <c r="AW785" s="16" t="s">
        <v>31</v>
      </c>
      <c r="AX785" s="16" t="s">
        <v>75</v>
      </c>
      <c r="AY785" s="275" t="s">
        <v>161</v>
      </c>
    </row>
    <row r="786" s="14" customFormat="1">
      <c r="A786" s="14"/>
      <c r="B786" s="243"/>
      <c r="C786" s="244"/>
      <c r="D786" s="234" t="s">
        <v>165</v>
      </c>
      <c r="E786" s="245" t="s">
        <v>1</v>
      </c>
      <c r="F786" s="246" t="s">
        <v>206</v>
      </c>
      <c r="G786" s="244"/>
      <c r="H786" s="247">
        <v>369.28899999999999</v>
      </c>
      <c r="I786" s="248"/>
      <c r="J786" s="244"/>
      <c r="K786" s="244"/>
      <c r="L786" s="249"/>
      <c r="M786" s="250"/>
      <c r="N786" s="251"/>
      <c r="O786" s="251"/>
      <c r="P786" s="251"/>
      <c r="Q786" s="251"/>
      <c r="R786" s="251"/>
      <c r="S786" s="251"/>
      <c r="T786" s="25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3" t="s">
        <v>165</v>
      </c>
      <c r="AU786" s="253" t="s">
        <v>83</v>
      </c>
      <c r="AV786" s="14" t="s">
        <v>164</v>
      </c>
      <c r="AW786" s="14" t="s">
        <v>31</v>
      </c>
      <c r="AX786" s="14" t="s">
        <v>83</v>
      </c>
      <c r="AY786" s="253" t="s">
        <v>161</v>
      </c>
    </row>
    <row r="787" s="2" customFormat="1" ht="21.75" customHeight="1">
      <c r="A787" s="39"/>
      <c r="B787" s="40"/>
      <c r="C787" s="218" t="s">
        <v>756</v>
      </c>
      <c r="D787" s="218" t="s">
        <v>162</v>
      </c>
      <c r="E787" s="219" t="s">
        <v>757</v>
      </c>
      <c r="F787" s="220" t="s">
        <v>758</v>
      </c>
      <c r="G787" s="221" t="s">
        <v>253</v>
      </c>
      <c r="H787" s="222">
        <v>312.20999999999998</v>
      </c>
      <c r="I787" s="223"/>
      <c r="J787" s="224">
        <f>ROUND(I787*H787,2)</f>
        <v>0</v>
      </c>
      <c r="K787" s="225"/>
      <c r="L787" s="45"/>
      <c r="M787" s="226" t="s">
        <v>1</v>
      </c>
      <c r="N787" s="227" t="s">
        <v>40</v>
      </c>
      <c r="O787" s="92"/>
      <c r="P787" s="228">
        <f>O787*H787</f>
        <v>0</v>
      </c>
      <c r="Q787" s="228">
        <v>0</v>
      </c>
      <c r="R787" s="228">
        <f>Q787*H787</f>
        <v>0</v>
      </c>
      <c r="S787" s="228">
        <v>0</v>
      </c>
      <c r="T787" s="229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30" t="s">
        <v>164</v>
      </c>
      <c r="AT787" s="230" t="s">
        <v>162</v>
      </c>
      <c r="AU787" s="230" t="s">
        <v>83</v>
      </c>
      <c r="AY787" s="18" t="s">
        <v>161</v>
      </c>
      <c r="BE787" s="231">
        <f>IF(N787="základní",J787,0)</f>
        <v>0</v>
      </c>
      <c r="BF787" s="231">
        <f>IF(N787="snížená",J787,0)</f>
        <v>0</v>
      </c>
      <c r="BG787" s="231">
        <f>IF(N787="zákl. přenesená",J787,0)</f>
        <v>0</v>
      </c>
      <c r="BH787" s="231">
        <f>IF(N787="sníž. přenesená",J787,0)</f>
        <v>0</v>
      </c>
      <c r="BI787" s="231">
        <f>IF(N787="nulová",J787,0)</f>
        <v>0</v>
      </c>
      <c r="BJ787" s="18" t="s">
        <v>83</v>
      </c>
      <c r="BK787" s="231">
        <f>ROUND(I787*H787,2)</f>
        <v>0</v>
      </c>
      <c r="BL787" s="18" t="s">
        <v>164</v>
      </c>
      <c r="BM787" s="230" t="s">
        <v>759</v>
      </c>
    </row>
    <row r="788" s="13" customFormat="1">
      <c r="A788" s="13"/>
      <c r="B788" s="232"/>
      <c r="C788" s="233"/>
      <c r="D788" s="234" t="s">
        <v>165</v>
      </c>
      <c r="E788" s="235" t="s">
        <v>1</v>
      </c>
      <c r="F788" s="236" t="s">
        <v>385</v>
      </c>
      <c r="G788" s="233"/>
      <c r="H788" s="235" t="s">
        <v>1</v>
      </c>
      <c r="I788" s="237"/>
      <c r="J788" s="233"/>
      <c r="K788" s="233"/>
      <c r="L788" s="238"/>
      <c r="M788" s="239"/>
      <c r="N788" s="240"/>
      <c r="O788" s="240"/>
      <c r="P788" s="240"/>
      <c r="Q788" s="240"/>
      <c r="R788" s="240"/>
      <c r="S788" s="240"/>
      <c r="T788" s="24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2" t="s">
        <v>165</v>
      </c>
      <c r="AU788" s="242" t="s">
        <v>83</v>
      </c>
      <c r="AV788" s="13" t="s">
        <v>83</v>
      </c>
      <c r="AW788" s="13" t="s">
        <v>31</v>
      </c>
      <c r="AX788" s="13" t="s">
        <v>75</v>
      </c>
      <c r="AY788" s="242" t="s">
        <v>161</v>
      </c>
    </row>
    <row r="789" s="13" customFormat="1">
      <c r="A789" s="13"/>
      <c r="B789" s="232"/>
      <c r="C789" s="233"/>
      <c r="D789" s="234" t="s">
        <v>165</v>
      </c>
      <c r="E789" s="235" t="s">
        <v>1</v>
      </c>
      <c r="F789" s="236" t="s">
        <v>760</v>
      </c>
      <c r="G789" s="233"/>
      <c r="H789" s="235" t="s">
        <v>1</v>
      </c>
      <c r="I789" s="237"/>
      <c r="J789" s="233"/>
      <c r="K789" s="233"/>
      <c r="L789" s="238"/>
      <c r="M789" s="239"/>
      <c r="N789" s="240"/>
      <c r="O789" s="240"/>
      <c r="P789" s="240"/>
      <c r="Q789" s="240"/>
      <c r="R789" s="240"/>
      <c r="S789" s="240"/>
      <c r="T789" s="241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2" t="s">
        <v>165</v>
      </c>
      <c r="AU789" s="242" t="s">
        <v>83</v>
      </c>
      <c r="AV789" s="13" t="s">
        <v>83</v>
      </c>
      <c r="AW789" s="13" t="s">
        <v>31</v>
      </c>
      <c r="AX789" s="13" t="s">
        <v>75</v>
      </c>
      <c r="AY789" s="242" t="s">
        <v>161</v>
      </c>
    </row>
    <row r="790" s="15" customFormat="1">
      <c r="A790" s="15"/>
      <c r="B790" s="254"/>
      <c r="C790" s="255"/>
      <c r="D790" s="234" t="s">
        <v>165</v>
      </c>
      <c r="E790" s="256" t="s">
        <v>1</v>
      </c>
      <c r="F790" s="257" t="s">
        <v>761</v>
      </c>
      <c r="G790" s="255"/>
      <c r="H790" s="258">
        <v>261.44999999999999</v>
      </c>
      <c r="I790" s="259"/>
      <c r="J790" s="255"/>
      <c r="K790" s="255"/>
      <c r="L790" s="260"/>
      <c r="M790" s="261"/>
      <c r="N790" s="262"/>
      <c r="O790" s="262"/>
      <c r="P790" s="262"/>
      <c r="Q790" s="262"/>
      <c r="R790" s="262"/>
      <c r="S790" s="262"/>
      <c r="T790" s="263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64" t="s">
        <v>165</v>
      </c>
      <c r="AU790" s="264" t="s">
        <v>83</v>
      </c>
      <c r="AV790" s="15" t="s">
        <v>85</v>
      </c>
      <c r="AW790" s="15" t="s">
        <v>31</v>
      </c>
      <c r="AX790" s="15" t="s">
        <v>75</v>
      </c>
      <c r="AY790" s="264" t="s">
        <v>161</v>
      </c>
    </row>
    <row r="791" s="13" customFormat="1">
      <c r="A791" s="13"/>
      <c r="B791" s="232"/>
      <c r="C791" s="233"/>
      <c r="D791" s="234" t="s">
        <v>165</v>
      </c>
      <c r="E791" s="235" t="s">
        <v>1</v>
      </c>
      <c r="F791" s="236" t="s">
        <v>762</v>
      </c>
      <c r="G791" s="233"/>
      <c r="H791" s="235" t="s">
        <v>1</v>
      </c>
      <c r="I791" s="237"/>
      <c r="J791" s="233"/>
      <c r="K791" s="233"/>
      <c r="L791" s="238"/>
      <c r="M791" s="239"/>
      <c r="N791" s="240"/>
      <c r="O791" s="240"/>
      <c r="P791" s="240"/>
      <c r="Q791" s="240"/>
      <c r="R791" s="240"/>
      <c r="S791" s="240"/>
      <c r="T791" s="24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2" t="s">
        <v>165</v>
      </c>
      <c r="AU791" s="242" t="s">
        <v>83</v>
      </c>
      <c r="AV791" s="13" t="s">
        <v>83</v>
      </c>
      <c r="AW791" s="13" t="s">
        <v>31</v>
      </c>
      <c r="AX791" s="13" t="s">
        <v>75</v>
      </c>
      <c r="AY791" s="242" t="s">
        <v>161</v>
      </c>
    </row>
    <row r="792" s="15" customFormat="1">
      <c r="A792" s="15"/>
      <c r="B792" s="254"/>
      <c r="C792" s="255"/>
      <c r="D792" s="234" t="s">
        <v>165</v>
      </c>
      <c r="E792" s="256" t="s">
        <v>1</v>
      </c>
      <c r="F792" s="257" t="s">
        <v>763</v>
      </c>
      <c r="G792" s="255"/>
      <c r="H792" s="258">
        <v>-15.699999999999999</v>
      </c>
      <c r="I792" s="259"/>
      <c r="J792" s="255"/>
      <c r="K792" s="255"/>
      <c r="L792" s="260"/>
      <c r="M792" s="261"/>
      <c r="N792" s="262"/>
      <c r="O792" s="262"/>
      <c r="P792" s="262"/>
      <c r="Q792" s="262"/>
      <c r="R792" s="262"/>
      <c r="S792" s="262"/>
      <c r="T792" s="263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64" t="s">
        <v>165</v>
      </c>
      <c r="AU792" s="264" t="s">
        <v>83</v>
      </c>
      <c r="AV792" s="15" t="s">
        <v>85</v>
      </c>
      <c r="AW792" s="15" t="s">
        <v>31</v>
      </c>
      <c r="AX792" s="15" t="s">
        <v>75</v>
      </c>
      <c r="AY792" s="264" t="s">
        <v>161</v>
      </c>
    </row>
    <row r="793" s="15" customFormat="1">
      <c r="A793" s="15"/>
      <c r="B793" s="254"/>
      <c r="C793" s="255"/>
      <c r="D793" s="234" t="s">
        <v>165</v>
      </c>
      <c r="E793" s="256" t="s">
        <v>1</v>
      </c>
      <c r="F793" s="257" t="s">
        <v>764</v>
      </c>
      <c r="G793" s="255"/>
      <c r="H793" s="258">
        <v>-28.98</v>
      </c>
      <c r="I793" s="259"/>
      <c r="J793" s="255"/>
      <c r="K793" s="255"/>
      <c r="L793" s="260"/>
      <c r="M793" s="261"/>
      <c r="N793" s="262"/>
      <c r="O793" s="262"/>
      <c r="P793" s="262"/>
      <c r="Q793" s="262"/>
      <c r="R793" s="262"/>
      <c r="S793" s="262"/>
      <c r="T793" s="263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64" t="s">
        <v>165</v>
      </c>
      <c r="AU793" s="264" t="s">
        <v>83</v>
      </c>
      <c r="AV793" s="15" t="s">
        <v>85</v>
      </c>
      <c r="AW793" s="15" t="s">
        <v>31</v>
      </c>
      <c r="AX793" s="15" t="s">
        <v>75</v>
      </c>
      <c r="AY793" s="264" t="s">
        <v>161</v>
      </c>
    </row>
    <row r="794" s="16" customFormat="1">
      <c r="A794" s="16"/>
      <c r="B794" s="265"/>
      <c r="C794" s="266"/>
      <c r="D794" s="234" t="s">
        <v>165</v>
      </c>
      <c r="E794" s="267" t="s">
        <v>1</v>
      </c>
      <c r="F794" s="268" t="s">
        <v>215</v>
      </c>
      <c r="G794" s="266"/>
      <c r="H794" s="269">
        <v>216.77000000000001</v>
      </c>
      <c r="I794" s="270"/>
      <c r="J794" s="266"/>
      <c r="K794" s="266"/>
      <c r="L794" s="271"/>
      <c r="M794" s="272"/>
      <c r="N794" s="273"/>
      <c r="O794" s="273"/>
      <c r="P794" s="273"/>
      <c r="Q794" s="273"/>
      <c r="R794" s="273"/>
      <c r="S794" s="273"/>
      <c r="T794" s="274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T794" s="275" t="s">
        <v>165</v>
      </c>
      <c r="AU794" s="275" t="s">
        <v>83</v>
      </c>
      <c r="AV794" s="16" t="s">
        <v>216</v>
      </c>
      <c r="AW794" s="16" t="s">
        <v>31</v>
      </c>
      <c r="AX794" s="16" t="s">
        <v>75</v>
      </c>
      <c r="AY794" s="275" t="s">
        <v>161</v>
      </c>
    </row>
    <row r="795" s="13" customFormat="1">
      <c r="A795" s="13"/>
      <c r="B795" s="232"/>
      <c r="C795" s="233"/>
      <c r="D795" s="234" t="s">
        <v>165</v>
      </c>
      <c r="E795" s="235" t="s">
        <v>1</v>
      </c>
      <c r="F795" s="236" t="s">
        <v>765</v>
      </c>
      <c r="G795" s="233"/>
      <c r="H795" s="235" t="s">
        <v>1</v>
      </c>
      <c r="I795" s="237"/>
      <c r="J795" s="233"/>
      <c r="K795" s="233"/>
      <c r="L795" s="238"/>
      <c r="M795" s="239"/>
      <c r="N795" s="240"/>
      <c r="O795" s="240"/>
      <c r="P795" s="240"/>
      <c r="Q795" s="240"/>
      <c r="R795" s="240"/>
      <c r="S795" s="240"/>
      <c r="T795" s="241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2" t="s">
        <v>165</v>
      </c>
      <c r="AU795" s="242" t="s">
        <v>83</v>
      </c>
      <c r="AV795" s="13" t="s">
        <v>83</v>
      </c>
      <c r="AW795" s="13" t="s">
        <v>31</v>
      </c>
      <c r="AX795" s="13" t="s">
        <v>75</v>
      </c>
      <c r="AY795" s="242" t="s">
        <v>161</v>
      </c>
    </row>
    <row r="796" s="15" customFormat="1">
      <c r="A796" s="15"/>
      <c r="B796" s="254"/>
      <c r="C796" s="255"/>
      <c r="D796" s="234" t="s">
        <v>165</v>
      </c>
      <c r="E796" s="256" t="s">
        <v>1</v>
      </c>
      <c r="F796" s="257" t="s">
        <v>766</v>
      </c>
      <c r="G796" s="255"/>
      <c r="H796" s="258">
        <v>103.68000000000001</v>
      </c>
      <c r="I796" s="259"/>
      <c r="J796" s="255"/>
      <c r="K796" s="255"/>
      <c r="L796" s="260"/>
      <c r="M796" s="261"/>
      <c r="N796" s="262"/>
      <c r="O796" s="262"/>
      <c r="P796" s="262"/>
      <c r="Q796" s="262"/>
      <c r="R796" s="262"/>
      <c r="S796" s="262"/>
      <c r="T796" s="263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64" t="s">
        <v>165</v>
      </c>
      <c r="AU796" s="264" t="s">
        <v>83</v>
      </c>
      <c r="AV796" s="15" t="s">
        <v>85</v>
      </c>
      <c r="AW796" s="15" t="s">
        <v>31</v>
      </c>
      <c r="AX796" s="15" t="s">
        <v>75</v>
      </c>
      <c r="AY796" s="264" t="s">
        <v>161</v>
      </c>
    </row>
    <row r="797" s="15" customFormat="1">
      <c r="A797" s="15"/>
      <c r="B797" s="254"/>
      <c r="C797" s="255"/>
      <c r="D797" s="234" t="s">
        <v>165</v>
      </c>
      <c r="E797" s="256" t="s">
        <v>1</v>
      </c>
      <c r="F797" s="257" t="s">
        <v>767</v>
      </c>
      <c r="G797" s="255"/>
      <c r="H797" s="258">
        <v>-8.2400000000000002</v>
      </c>
      <c r="I797" s="259"/>
      <c r="J797" s="255"/>
      <c r="K797" s="255"/>
      <c r="L797" s="260"/>
      <c r="M797" s="261"/>
      <c r="N797" s="262"/>
      <c r="O797" s="262"/>
      <c r="P797" s="262"/>
      <c r="Q797" s="262"/>
      <c r="R797" s="262"/>
      <c r="S797" s="262"/>
      <c r="T797" s="263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64" t="s">
        <v>165</v>
      </c>
      <c r="AU797" s="264" t="s">
        <v>83</v>
      </c>
      <c r="AV797" s="15" t="s">
        <v>85</v>
      </c>
      <c r="AW797" s="15" t="s">
        <v>31</v>
      </c>
      <c r="AX797" s="15" t="s">
        <v>75</v>
      </c>
      <c r="AY797" s="264" t="s">
        <v>161</v>
      </c>
    </row>
    <row r="798" s="16" customFormat="1">
      <c r="A798" s="16"/>
      <c r="B798" s="265"/>
      <c r="C798" s="266"/>
      <c r="D798" s="234" t="s">
        <v>165</v>
      </c>
      <c r="E798" s="267" t="s">
        <v>1</v>
      </c>
      <c r="F798" s="268" t="s">
        <v>215</v>
      </c>
      <c r="G798" s="266"/>
      <c r="H798" s="269">
        <v>95.439999999999998</v>
      </c>
      <c r="I798" s="270"/>
      <c r="J798" s="266"/>
      <c r="K798" s="266"/>
      <c r="L798" s="271"/>
      <c r="M798" s="272"/>
      <c r="N798" s="273"/>
      <c r="O798" s="273"/>
      <c r="P798" s="273"/>
      <c r="Q798" s="273"/>
      <c r="R798" s="273"/>
      <c r="S798" s="273"/>
      <c r="T798" s="274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T798" s="275" t="s">
        <v>165</v>
      </c>
      <c r="AU798" s="275" t="s">
        <v>83</v>
      </c>
      <c r="AV798" s="16" t="s">
        <v>216</v>
      </c>
      <c r="AW798" s="16" t="s">
        <v>31</v>
      </c>
      <c r="AX798" s="16" t="s">
        <v>75</v>
      </c>
      <c r="AY798" s="275" t="s">
        <v>161</v>
      </c>
    </row>
    <row r="799" s="14" customFormat="1">
      <c r="A799" s="14"/>
      <c r="B799" s="243"/>
      <c r="C799" s="244"/>
      <c r="D799" s="234" t="s">
        <v>165</v>
      </c>
      <c r="E799" s="245" t="s">
        <v>1</v>
      </c>
      <c r="F799" s="246" t="s">
        <v>206</v>
      </c>
      <c r="G799" s="244"/>
      <c r="H799" s="247">
        <v>312.20999999999998</v>
      </c>
      <c r="I799" s="248"/>
      <c r="J799" s="244"/>
      <c r="K799" s="244"/>
      <c r="L799" s="249"/>
      <c r="M799" s="250"/>
      <c r="N799" s="251"/>
      <c r="O799" s="251"/>
      <c r="P799" s="251"/>
      <c r="Q799" s="251"/>
      <c r="R799" s="251"/>
      <c r="S799" s="251"/>
      <c r="T799" s="25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3" t="s">
        <v>165</v>
      </c>
      <c r="AU799" s="253" t="s">
        <v>83</v>
      </c>
      <c r="AV799" s="14" t="s">
        <v>164</v>
      </c>
      <c r="AW799" s="14" t="s">
        <v>31</v>
      </c>
      <c r="AX799" s="14" t="s">
        <v>83</v>
      </c>
      <c r="AY799" s="253" t="s">
        <v>161</v>
      </c>
    </row>
    <row r="800" s="2" customFormat="1" ht="21.75" customHeight="1">
      <c r="A800" s="39"/>
      <c r="B800" s="40"/>
      <c r="C800" s="218" t="s">
        <v>454</v>
      </c>
      <c r="D800" s="218" t="s">
        <v>162</v>
      </c>
      <c r="E800" s="219" t="s">
        <v>768</v>
      </c>
      <c r="F800" s="220" t="s">
        <v>769</v>
      </c>
      <c r="G800" s="221" t="s">
        <v>253</v>
      </c>
      <c r="H800" s="222">
        <v>254</v>
      </c>
      <c r="I800" s="223"/>
      <c r="J800" s="224">
        <f>ROUND(I800*H800,2)</f>
        <v>0</v>
      </c>
      <c r="K800" s="225"/>
      <c r="L800" s="45"/>
      <c r="M800" s="226" t="s">
        <v>1</v>
      </c>
      <c r="N800" s="227" t="s">
        <v>40</v>
      </c>
      <c r="O800" s="92"/>
      <c r="P800" s="228">
        <f>O800*H800</f>
        <v>0</v>
      </c>
      <c r="Q800" s="228">
        <v>0</v>
      </c>
      <c r="R800" s="228">
        <f>Q800*H800</f>
        <v>0</v>
      </c>
      <c r="S800" s="228">
        <v>0</v>
      </c>
      <c r="T800" s="229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30" t="s">
        <v>164</v>
      </c>
      <c r="AT800" s="230" t="s">
        <v>162</v>
      </c>
      <c r="AU800" s="230" t="s">
        <v>83</v>
      </c>
      <c r="AY800" s="18" t="s">
        <v>161</v>
      </c>
      <c r="BE800" s="231">
        <f>IF(N800="základní",J800,0)</f>
        <v>0</v>
      </c>
      <c r="BF800" s="231">
        <f>IF(N800="snížená",J800,0)</f>
        <v>0</v>
      </c>
      <c r="BG800" s="231">
        <f>IF(N800="zákl. přenesená",J800,0)</f>
        <v>0</v>
      </c>
      <c r="BH800" s="231">
        <f>IF(N800="sníž. přenesená",J800,0)</f>
        <v>0</v>
      </c>
      <c r="BI800" s="231">
        <f>IF(N800="nulová",J800,0)</f>
        <v>0</v>
      </c>
      <c r="BJ800" s="18" t="s">
        <v>83</v>
      </c>
      <c r="BK800" s="231">
        <f>ROUND(I800*H800,2)</f>
        <v>0</v>
      </c>
      <c r="BL800" s="18" t="s">
        <v>164</v>
      </c>
      <c r="BM800" s="230" t="s">
        <v>770</v>
      </c>
    </row>
    <row r="801" s="13" customFormat="1">
      <c r="A801" s="13"/>
      <c r="B801" s="232"/>
      <c r="C801" s="233"/>
      <c r="D801" s="234" t="s">
        <v>165</v>
      </c>
      <c r="E801" s="235" t="s">
        <v>1</v>
      </c>
      <c r="F801" s="236" t="s">
        <v>771</v>
      </c>
      <c r="G801" s="233"/>
      <c r="H801" s="235" t="s">
        <v>1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2" t="s">
        <v>165</v>
      </c>
      <c r="AU801" s="242" t="s">
        <v>83</v>
      </c>
      <c r="AV801" s="13" t="s">
        <v>83</v>
      </c>
      <c r="AW801" s="13" t="s">
        <v>31</v>
      </c>
      <c r="AX801" s="13" t="s">
        <v>75</v>
      </c>
      <c r="AY801" s="242" t="s">
        <v>161</v>
      </c>
    </row>
    <row r="802" s="15" customFormat="1">
      <c r="A802" s="15"/>
      <c r="B802" s="254"/>
      <c r="C802" s="255"/>
      <c r="D802" s="234" t="s">
        <v>165</v>
      </c>
      <c r="E802" s="256" t="s">
        <v>1</v>
      </c>
      <c r="F802" s="257" t="s">
        <v>772</v>
      </c>
      <c r="G802" s="255"/>
      <c r="H802" s="258">
        <v>254</v>
      </c>
      <c r="I802" s="259"/>
      <c r="J802" s="255"/>
      <c r="K802" s="255"/>
      <c r="L802" s="260"/>
      <c r="M802" s="261"/>
      <c r="N802" s="262"/>
      <c r="O802" s="262"/>
      <c r="P802" s="262"/>
      <c r="Q802" s="262"/>
      <c r="R802" s="262"/>
      <c r="S802" s="262"/>
      <c r="T802" s="263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4" t="s">
        <v>165</v>
      </c>
      <c r="AU802" s="264" t="s">
        <v>83</v>
      </c>
      <c r="AV802" s="15" t="s">
        <v>85</v>
      </c>
      <c r="AW802" s="15" t="s">
        <v>31</v>
      </c>
      <c r="AX802" s="15" t="s">
        <v>75</v>
      </c>
      <c r="AY802" s="264" t="s">
        <v>161</v>
      </c>
    </row>
    <row r="803" s="14" customFormat="1">
      <c r="A803" s="14"/>
      <c r="B803" s="243"/>
      <c r="C803" s="244"/>
      <c r="D803" s="234" t="s">
        <v>165</v>
      </c>
      <c r="E803" s="245" t="s">
        <v>1</v>
      </c>
      <c r="F803" s="246" t="s">
        <v>206</v>
      </c>
      <c r="G803" s="244"/>
      <c r="H803" s="247">
        <v>254</v>
      </c>
      <c r="I803" s="248"/>
      <c r="J803" s="244"/>
      <c r="K803" s="244"/>
      <c r="L803" s="249"/>
      <c r="M803" s="250"/>
      <c r="N803" s="251"/>
      <c r="O803" s="251"/>
      <c r="P803" s="251"/>
      <c r="Q803" s="251"/>
      <c r="R803" s="251"/>
      <c r="S803" s="251"/>
      <c r="T803" s="252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3" t="s">
        <v>165</v>
      </c>
      <c r="AU803" s="253" t="s">
        <v>83</v>
      </c>
      <c r="AV803" s="14" t="s">
        <v>164</v>
      </c>
      <c r="AW803" s="14" t="s">
        <v>31</v>
      </c>
      <c r="AX803" s="14" t="s">
        <v>83</v>
      </c>
      <c r="AY803" s="253" t="s">
        <v>161</v>
      </c>
    </row>
    <row r="804" s="12" customFormat="1" ht="25.92" customHeight="1">
      <c r="A804" s="12"/>
      <c r="B804" s="204"/>
      <c r="C804" s="205"/>
      <c r="D804" s="206" t="s">
        <v>74</v>
      </c>
      <c r="E804" s="207" t="s">
        <v>415</v>
      </c>
      <c r="F804" s="207" t="s">
        <v>773</v>
      </c>
      <c r="G804" s="205"/>
      <c r="H804" s="205"/>
      <c r="I804" s="208"/>
      <c r="J804" s="209">
        <f>BK804</f>
        <v>0</v>
      </c>
      <c r="K804" s="205"/>
      <c r="L804" s="210"/>
      <c r="M804" s="211"/>
      <c r="N804" s="212"/>
      <c r="O804" s="212"/>
      <c r="P804" s="213">
        <f>SUM(P805:P882)</f>
        <v>0</v>
      </c>
      <c r="Q804" s="212"/>
      <c r="R804" s="213">
        <f>SUM(R805:R882)</f>
        <v>0</v>
      </c>
      <c r="S804" s="212"/>
      <c r="T804" s="214">
        <f>SUM(T805:T882)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215" t="s">
        <v>83</v>
      </c>
      <c r="AT804" s="216" t="s">
        <v>74</v>
      </c>
      <c r="AU804" s="216" t="s">
        <v>75</v>
      </c>
      <c r="AY804" s="215" t="s">
        <v>161</v>
      </c>
      <c r="BK804" s="217">
        <f>SUM(BK805:BK882)</f>
        <v>0</v>
      </c>
    </row>
    <row r="805" s="2" customFormat="1" ht="16.5" customHeight="1">
      <c r="A805" s="39"/>
      <c r="B805" s="40"/>
      <c r="C805" s="218" t="s">
        <v>774</v>
      </c>
      <c r="D805" s="218" t="s">
        <v>162</v>
      </c>
      <c r="E805" s="219" t="s">
        <v>775</v>
      </c>
      <c r="F805" s="220" t="s">
        <v>776</v>
      </c>
      <c r="G805" s="221" t="s">
        <v>253</v>
      </c>
      <c r="H805" s="222">
        <v>62.840000000000003</v>
      </c>
      <c r="I805" s="223"/>
      <c r="J805" s="224">
        <f>ROUND(I805*H805,2)</f>
        <v>0</v>
      </c>
      <c r="K805" s="225"/>
      <c r="L805" s="45"/>
      <c r="M805" s="226" t="s">
        <v>1</v>
      </c>
      <c r="N805" s="227" t="s">
        <v>40</v>
      </c>
      <c r="O805" s="92"/>
      <c r="P805" s="228">
        <f>O805*H805</f>
        <v>0</v>
      </c>
      <c r="Q805" s="228">
        <v>0</v>
      </c>
      <c r="R805" s="228">
        <f>Q805*H805</f>
        <v>0</v>
      </c>
      <c r="S805" s="228">
        <v>0</v>
      </c>
      <c r="T805" s="229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0" t="s">
        <v>164</v>
      </c>
      <c r="AT805" s="230" t="s">
        <v>162</v>
      </c>
      <c r="AU805" s="230" t="s">
        <v>83</v>
      </c>
      <c r="AY805" s="18" t="s">
        <v>161</v>
      </c>
      <c r="BE805" s="231">
        <f>IF(N805="základní",J805,0)</f>
        <v>0</v>
      </c>
      <c r="BF805" s="231">
        <f>IF(N805="snížená",J805,0)</f>
        <v>0</v>
      </c>
      <c r="BG805" s="231">
        <f>IF(N805="zákl. přenesená",J805,0)</f>
        <v>0</v>
      </c>
      <c r="BH805" s="231">
        <f>IF(N805="sníž. přenesená",J805,0)</f>
        <v>0</v>
      </c>
      <c r="BI805" s="231">
        <f>IF(N805="nulová",J805,0)</f>
        <v>0</v>
      </c>
      <c r="BJ805" s="18" t="s">
        <v>83</v>
      </c>
      <c r="BK805" s="231">
        <f>ROUND(I805*H805,2)</f>
        <v>0</v>
      </c>
      <c r="BL805" s="18" t="s">
        <v>164</v>
      </c>
      <c r="BM805" s="230" t="s">
        <v>777</v>
      </c>
    </row>
    <row r="806" s="15" customFormat="1">
      <c r="A806" s="15"/>
      <c r="B806" s="254"/>
      <c r="C806" s="255"/>
      <c r="D806" s="234" t="s">
        <v>165</v>
      </c>
      <c r="E806" s="256" t="s">
        <v>1</v>
      </c>
      <c r="F806" s="257" t="s">
        <v>702</v>
      </c>
      <c r="G806" s="255"/>
      <c r="H806" s="258">
        <v>3.5099999999999998</v>
      </c>
      <c r="I806" s="259"/>
      <c r="J806" s="255"/>
      <c r="K806" s="255"/>
      <c r="L806" s="260"/>
      <c r="M806" s="261"/>
      <c r="N806" s="262"/>
      <c r="O806" s="262"/>
      <c r="P806" s="262"/>
      <c r="Q806" s="262"/>
      <c r="R806" s="262"/>
      <c r="S806" s="262"/>
      <c r="T806" s="263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64" t="s">
        <v>165</v>
      </c>
      <c r="AU806" s="264" t="s">
        <v>83</v>
      </c>
      <c r="AV806" s="15" t="s">
        <v>85</v>
      </c>
      <c r="AW806" s="15" t="s">
        <v>31</v>
      </c>
      <c r="AX806" s="15" t="s">
        <v>75</v>
      </c>
      <c r="AY806" s="264" t="s">
        <v>161</v>
      </c>
    </row>
    <row r="807" s="15" customFormat="1">
      <c r="A807" s="15"/>
      <c r="B807" s="254"/>
      <c r="C807" s="255"/>
      <c r="D807" s="234" t="s">
        <v>165</v>
      </c>
      <c r="E807" s="256" t="s">
        <v>1</v>
      </c>
      <c r="F807" s="257" t="s">
        <v>703</v>
      </c>
      <c r="G807" s="255"/>
      <c r="H807" s="258">
        <v>30.870000000000001</v>
      </c>
      <c r="I807" s="259"/>
      <c r="J807" s="255"/>
      <c r="K807" s="255"/>
      <c r="L807" s="260"/>
      <c r="M807" s="261"/>
      <c r="N807" s="262"/>
      <c r="O807" s="262"/>
      <c r="P807" s="262"/>
      <c r="Q807" s="262"/>
      <c r="R807" s="262"/>
      <c r="S807" s="262"/>
      <c r="T807" s="263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64" t="s">
        <v>165</v>
      </c>
      <c r="AU807" s="264" t="s">
        <v>83</v>
      </c>
      <c r="AV807" s="15" t="s">
        <v>85</v>
      </c>
      <c r="AW807" s="15" t="s">
        <v>31</v>
      </c>
      <c r="AX807" s="15" t="s">
        <v>75</v>
      </c>
      <c r="AY807" s="264" t="s">
        <v>161</v>
      </c>
    </row>
    <row r="808" s="15" customFormat="1">
      <c r="A808" s="15"/>
      <c r="B808" s="254"/>
      <c r="C808" s="255"/>
      <c r="D808" s="234" t="s">
        <v>165</v>
      </c>
      <c r="E808" s="256" t="s">
        <v>1</v>
      </c>
      <c r="F808" s="257" t="s">
        <v>704</v>
      </c>
      <c r="G808" s="255"/>
      <c r="H808" s="258">
        <v>11.32</v>
      </c>
      <c r="I808" s="259"/>
      <c r="J808" s="255"/>
      <c r="K808" s="255"/>
      <c r="L808" s="260"/>
      <c r="M808" s="261"/>
      <c r="N808" s="262"/>
      <c r="O808" s="262"/>
      <c r="P808" s="262"/>
      <c r="Q808" s="262"/>
      <c r="R808" s="262"/>
      <c r="S808" s="262"/>
      <c r="T808" s="263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4" t="s">
        <v>165</v>
      </c>
      <c r="AU808" s="264" t="s">
        <v>83</v>
      </c>
      <c r="AV808" s="15" t="s">
        <v>85</v>
      </c>
      <c r="AW808" s="15" t="s">
        <v>31</v>
      </c>
      <c r="AX808" s="15" t="s">
        <v>75</v>
      </c>
      <c r="AY808" s="264" t="s">
        <v>161</v>
      </c>
    </row>
    <row r="809" s="15" customFormat="1">
      <c r="A809" s="15"/>
      <c r="B809" s="254"/>
      <c r="C809" s="255"/>
      <c r="D809" s="234" t="s">
        <v>165</v>
      </c>
      <c r="E809" s="256" t="s">
        <v>1</v>
      </c>
      <c r="F809" s="257" t="s">
        <v>705</v>
      </c>
      <c r="G809" s="255"/>
      <c r="H809" s="258">
        <v>17.140000000000001</v>
      </c>
      <c r="I809" s="259"/>
      <c r="J809" s="255"/>
      <c r="K809" s="255"/>
      <c r="L809" s="260"/>
      <c r="M809" s="261"/>
      <c r="N809" s="262"/>
      <c r="O809" s="262"/>
      <c r="P809" s="262"/>
      <c r="Q809" s="262"/>
      <c r="R809" s="262"/>
      <c r="S809" s="262"/>
      <c r="T809" s="263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4" t="s">
        <v>165</v>
      </c>
      <c r="AU809" s="264" t="s">
        <v>83</v>
      </c>
      <c r="AV809" s="15" t="s">
        <v>85</v>
      </c>
      <c r="AW809" s="15" t="s">
        <v>31</v>
      </c>
      <c r="AX809" s="15" t="s">
        <v>75</v>
      </c>
      <c r="AY809" s="264" t="s">
        <v>161</v>
      </c>
    </row>
    <row r="810" s="14" customFormat="1">
      <c r="A810" s="14"/>
      <c r="B810" s="243"/>
      <c r="C810" s="244"/>
      <c r="D810" s="234" t="s">
        <v>165</v>
      </c>
      <c r="E810" s="245" t="s">
        <v>1</v>
      </c>
      <c r="F810" s="246" t="s">
        <v>206</v>
      </c>
      <c r="G810" s="244"/>
      <c r="H810" s="247">
        <v>62.840000000000003</v>
      </c>
      <c r="I810" s="248"/>
      <c r="J810" s="244"/>
      <c r="K810" s="244"/>
      <c r="L810" s="249"/>
      <c r="M810" s="250"/>
      <c r="N810" s="251"/>
      <c r="O810" s="251"/>
      <c r="P810" s="251"/>
      <c r="Q810" s="251"/>
      <c r="R810" s="251"/>
      <c r="S810" s="251"/>
      <c r="T810" s="25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3" t="s">
        <v>165</v>
      </c>
      <c r="AU810" s="253" t="s">
        <v>83</v>
      </c>
      <c r="AV810" s="14" t="s">
        <v>164</v>
      </c>
      <c r="AW810" s="14" t="s">
        <v>31</v>
      </c>
      <c r="AX810" s="14" t="s">
        <v>83</v>
      </c>
      <c r="AY810" s="253" t="s">
        <v>161</v>
      </c>
    </row>
    <row r="811" s="2" customFormat="1" ht="24.15" customHeight="1">
      <c r="A811" s="39"/>
      <c r="B811" s="40"/>
      <c r="C811" s="218" t="s">
        <v>461</v>
      </c>
      <c r="D811" s="218" t="s">
        <v>162</v>
      </c>
      <c r="E811" s="219" t="s">
        <v>778</v>
      </c>
      <c r="F811" s="220" t="s">
        <v>779</v>
      </c>
      <c r="G811" s="221" t="s">
        <v>253</v>
      </c>
      <c r="H811" s="222">
        <v>21.949999999999999</v>
      </c>
      <c r="I811" s="223"/>
      <c r="J811" s="224">
        <f>ROUND(I811*H811,2)</f>
        <v>0</v>
      </c>
      <c r="K811" s="225"/>
      <c r="L811" s="45"/>
      <c r="M811" s="226" t="s">
        <v>1</v>
      </c>
      <c r="N811" s="227" t="s">
        <v>40</v>
      </c>
      <c r="O811" s="92"/>
      <c r="P811" s="228">
        <f>O811*H811</f>
        <v>0</v>
      </c>
      <c r="Q811" s="228">
        <v>0</v>
      </c>
      <c r="R811" s="228">
        <f>Q811*H811</f>
        <v>0</v>
      </c>
      <c r="S811" s="228">
        <v>0</v>
      </c>
      <c r="T811" s="229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0" t="s">
        <v>164</v>
      </c>
      <c r="AT811" s="230" t="s">
        <v>162</v>
      </c>
      <c r="AU811" s="230" t="s">
        <v>83</v>
      </c>
      <c r="AY811" s="18" t="s">
        <v>161</v>
      </c>
      <c r="BE811" s="231">
        <f>IF(N811="základní",J811,0)</f>
        <v>0</v>
      </c>
      <c r="BF811" s="231">
        <f>IF(N811="snížená",J811,0)</f>
        <v>0</v>
      </c>
      <c r="BG811" s="231">
        <f>IF(N811="zákl. přenesená",J811,0)</f>
        <v>0</v>
      </c>
      <c r="BH811" s="231">
        <f>IF(N811="sníž. přenesená",J811,0)</f>
        <v>0</v>
      </c>
      <c r="BI811" s="231">
        <f>IF(N811="nulová",J811,0)</f>
        <v>0</v>
      </c>
      <c r="BJ811" s="18" t="s">
        <v>83</v>
      </c>
      <c r="BK811" s="231">
        <f>ROUND(I811*H811,2)</f>
        <v>0</v>
      </c>
      <c r="BL811" s="18" t="s">
        <v>164</v>
      </c>
      <c r="BM811" s="230" t="s">
        <v>780</v>
      </c>
    </row>
    <row r="812" s="13" customFormat="1">
      <c r="A812" s="13"/>
      <c r="B812" s="232"/>
      <c r="C812" s="233"/>
      <c r="D812" s="234" t="s">
        <v>165</v>
      </c>
      <c r="E812" s="235" t="s">
        <v>1</v>
      </c>
      <c r="F812" s="236" t="s">
        <v>781</v>
      </c>
      <c r="G812" s="233"/>
      <c r="H812" s="235" t="s">
        <v>1</v>
      </c>
      <c r="I812" s="237"/>
      <c r="J812" s="233"/>
      <c r="K812" s="233"/>
      <c r="L812" s="238"/>
      <c r="M812" s="239"/>
      <c r="N812" s="240"/>
      <c r="O812" s="240"/>
      <c r="P812" s="240"/>
      <c r="Q812" s="240"/>
      <c r="R812" s="240"/>
      <c r="S812" s="240"/>
      <c r="T812" s="24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2" t="s">
        <v>165</v>
      </c>
      <c r="AU812" s="242" t="s">
        <v>83</v>
      </c>
      <c r="AV812" s="13" t="s">
        <v>83</v>
      </c>
      <c r="AW812" s="13" t="s">
        <v>31</v>
      </c>
      <c r="AX812" s="13" t="s">
        <v>75</v>
      </c>
      <c r="AY812" s="242" t="s">
        <v>161</v>
      </c>
    </row>
    <row r="813" s="15" customFormat="1">
      <c r="A813" s="15"/>
      <c r="B813" s="254"/>
      <c r="C813" s="255"/>
      <c r="D813" s="234" t="s">
        <v>165</v>
      </c>
      <c r="E813" s="256" t="s">
        <v>1</v>
      </c>
      <c r="F813" s="257" t="s">
        <v>782</v>
      </c>
      <c r="G813" s="255"/>
      <c r="H813" s="258">
        <v>25.920000000000002</v>
      </c>
      <c r="I813" s="259"/>
      <c r="J813" s="255"/>
      <c r="K813" s="255"/>
      <c r="L813" s="260"/>
      <c r="M813" s="261"/>
      <c r="N813" s="262"/>
      <c r="O813" s="262"/>
      <c r="P813" s="262"/>
      <c r="Q813" s="262"/>
      <c r="R813" s="262"/>
      <c r="S813" s="262"/>
      <c r="T813" s="263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4" t="s">
        <v>165</v>
      </c>
      <c r="AU813" s="264" t="s">
        <v>83</v>
      </c>
      <c r="AV813" s="15" t="s">
        <v>85</v>
      </c>
      <c r="AW813" s="15" t="s">
        <v>31</v>
      </c>
      <c r="AX813" s="15" t="s">
        <v>75</v>
      </c>
      <c r="AY813" s="264" t="s">
        <v>161</v>
      </c>
    </row>
    <row r="814" s="15" customFormat="1">
      <c r="A814" s="15"/>
      <c r="B814" s="254"/>
      <c r="C814" s="255"/>
      <c r="D814" s="234" t="s">
        <v>165</v>
      </c>
      <c r="E814" s="256" t="s">
        <v>1</v>
      </c>
      <c r="F814" s="257" t="s">
        <v>783</v>
      </c>
      <c r="G814" s="255"/>
      <c r="H814" s="258">
        <v>-3.9700000000000002</v>
      </c>
      <c r="I814" s="259"/>
      <c r="J814" s="255"/>
      <c r="K814" s="255"/>
      <c r="L814" s="260"/>
      <c r="M814" s="261"/>
      <c r="N814" s="262"/>
      <c r="O814" s="262"/>
      <c r="P814" s="262"/>
      <c r="Q814" s="262"/>
      <c r="R814" s="262"/>
      <c r="S814" s="262"/>
      <c r="T814" s="263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4" t="s">
        <v>165</v>
      </c>
      <c r="AU814" s="264" t="s">
        <v>83</v>
      </c>
      <c r="AV814" s="15" t="s">
        <v>85</v>
      </c>
      <c r="AW814" s="15" t="s">
        <v>31</v>
      </c>
      <c r="AX814" s="15" t="s">
        <v>75</v>
      </c>
      <c r="AY814" s="264" t="s">
        <v>161</v>
      </c>
    </row>
    <row r="815" s="16" customFormat="1">
      <c r="A815" s="16"/>
      <c r="B815" s="265"/>
      <c r="C815" s="266"/>
      <c r="D815" s="234" t="s">
        <v>165</v>
      </c>
      <c r="E815" s="267" t="s">
        <v>1</v>
      </c>
      <c r="F815" s="268" t="s">
        <v>215</v>
      </c>
      <c r="G815" s="266"/>
      <c r="H815" s="269">
        <v>21.949999999999999</v>
      </c>
      <c r="I815" s="270"/>
      <c r="J815" s="266"/>
      <c r="K815" s="266"/>
      <c r="L815" s="271"/>
      <c r="M815" s="272"/>
      <c r="N815" s="273"/>
      <c r="O815" s="273"/>
      <c r="P815" s="273"/>
      <c r="Q815" s="273"/>
      <c r="R815" s="273"/>
      <c r="S815" s="273"/>
      <c r="T815" s="274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T815" s="275" t="s">
        <v>165</v>
      </c>
      <c r="AU815" s="275" t="s">
        <v>83</v>
      </c>
      <c r="AV815" s="16" t="s">
        <v>216</v>
      </c>
      <c r="AW815" s="16" t="s">
        <v>31</v>
      </c>
      <c r="AX815" s="16" t="s">
        <v>75</v>
      </c>
      <c r="AY815" s="275" t="s">
        <v>161</v>
      </c>
    </row>
    <row r="816" s="14" customFormat="1">
      <c r="A816" s="14"/>
      <c r="B816" s="243"/>
      <c r="C816" s="244"/>
      <c r="D816" s="234" t="s">
        <v>165</v>
      </c>
      <c r="E816" s="245" t="s">
        <v>1</v>
      </c>
      <c r="F816" s="246" t="s">
        <v>206</v>
      </c>
      <c r="G816" s="244"/>
      <c r="H816" s="247">
        <v>21.949999999999999</v>
      </c>
      <c r="I816" s="248"/>
      <c r="J816" s="244"/>
      <c r="K816" s="244"/>
      <c r="L816" s="249"/>
      <c r="M816" s="250"/>
      <c r="N816" s="251"/>
      <c r="O816" s="251"/>
      <c r="P816" s="251"/>
      <c r="Q816" s="251"/>
      <c r="R816" s="251"/>
      <c r="S816" s="251"/>
      <c r="T816" s="25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3" t="s">
        <v>165</v>
      </c>
      <c r="AU816" s="253" t="s">
        <v>83</v>
      </c>
      <c r="AV816" s="14" t="s">
        <v>164</v>
      </c>
      <c r="AW816" s="14" t="s">
        <v>31</v>
      </c>
      <c r="AX816" s="14" t="s">
        <v>83</v>
      </c>
      <c r="AY816" s="253" t="s">
        <v>161</v>
      </c>
    </row>
    <row r="817" s="2" customFormat="1" ht="24.15" customHeight="1">
      <c r="A817" s="39"/>
      <c r="B817" s="40"/>
      <c r="C817" s="218" t="s">
        <v>784</v>
      </c>
      <c r="D817" s="218" t="s">
        <v>162</v>
      </c>
      <c r="E817" s="219" t="s">
        <v>785</v>
      </c>
      <c r="F817" s="220" t="s">
        <v>786</v>
      </c>
      <c r="G817" s="221" t="s">
        <v>253</v>
      </c>
      <c r="H817" s="222">
        <v>2.1000000000000001</v>
      </c>
      <c r="I817" s="223"/>
      <c r="J817" s="224">
        <f>ROUND(I817*H817,2)</f>
        <v>0</v>
      </c>
      <c r="K817" s="225"/>
      <c r="L817" s="45"/>
      <c r="M817" s="226" t="s">
        <v>1</v>
      </c>
      <c r="N817" s="227" t="s">
        <v>40</v>
      </c>
      <c r="O817" s="92"/>
      <c r="P817" s="228">
        <f>O817*H817</f>
        <v>0</v>
      </c>
      <c r="Q817" s="228">
        <v>0</v>
      </c>
      <c r="R817" s="228">
        <f>Q817*H817</f>
        <v>0</v>
      </c>
      <c r="S817" s="228">
        <v>0</v>
      </c>
      <c r="T817" s="229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0" t="s">
        <v>164</v>
      </c>
      <c r="AT817" s="230" t="s">
        <v>162</v>
      </c>
      <c r="AU817" s="230" t="s">
        <v>83</v>
      </c>
      <c r="AY817" s="18" t="s">
        <v>161</v>
      </c>
      <c r="BE817" s="231">
        <f>IF(N817="základní",J817,0)</f>
        <v>0</v>
      </c>
      <c r="BF817" s="231">
        <f>IF(N817="snížená",J817,0)</f>
        <v>0</v>
      </c>
      <c r="BG817" s="231">
        <f>IF(N817="zákl. přenesená",J817,0)</f>
        <v>0</v>
      </c>
      <c r="BH817" s="231">
        <f>IF(N817="sníž. přenesená",J817,0)</f>
        <v>0</v>
      </c>
      <c r="BI817" s="231">
        <f>IF(N817="nulová",J817,0)</f>
        <v>0</v>
      </c>
      <c r="BJ817" s="18" t="s">
        <v>83</v>
      </c>
      <c r="BK817" s="231">
        <f>ROUND(I817*H817,2)</f>
        <v>0</v>
      </c>
      <c r="BL817" s="18" t="s">
        <v>164</v>
      </c>
      <c r="BM817" s="230" t="s">
        <v>787</v>
      </c>
    </row>
    <row r="818" s="15" customFormat="1">
      <c r="A818" s="15"/>
      <c r="B818" s="254"/>
      <c r="C818" s="255"/>
      <c r="D818" s="234" t="s">
        <v>165</v>
      </c>
      <c r="E818" s="256" t="s">
        <v>1</v>
      </c>
      <c r="F818" s="257" t="s">
        <v>788</v>
      </c>
      <c r="G818" s="255"/>
      <c r="H818" s="258">
        <v>1.1399999999999999</v>
      </c>
      <c r="I818" s="259"/>
      <c r="J818" s="255"/>
      <c r="K818" s="255"/>
      <c r="L818" s="260"/>
      <c r="M818" s="261"/>
      <c r="N818" s="262"/>
      <c r="O818" s="262"/>
      <c r="P818" s="262"/>
      <c r="Q818" s="262"/>
      <c r="R818" s="262"/>
      <c r="S818" s="262"/>
      <c r="T818" s="263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64" t="s">
        <v>165</v>
      </c>
      <c r="AU818" s="264" t="s">
        <v>83</v>
      </c>
      <c r="AV818" s="15" t="s">
        <v>85</v>
      </c>
      <c r="AW818" s="15" t="s">
        <v>31</v>
      </c>
      <c r="AX818" s="15" t="s">
        <v>75</v>
      </c>
      <c r="AY818" s="264" t="s">
        <v>161</v>
      </c>
    </row>
    <row r="819" s="15" customFormat="1">
      <c r="A819" s="15"/>
      <c r="B819" s="254"/>
      <c r="C819" s="255"/>
      <c r="D819" s="234" t="s">
        <v>165</v>
      </c>
      <c r="E819" s="256" t="s">
        <v>1</v>
      </c>
      <c r="F819" s="257" t="s">
        <v>789</v>
      </c>
      <c r="G819" s="255"/>
      <c r="H819" s="258">
        <v>0.95999999999999996</v>
      </c>
      <c r="I819" s="259"/>
      <c r="J819" s="255"/>
      <c r="K819" s="255"/>
      <c r="L819" s="260"/>
      <c r="M819" s="261"/>
      <c r="N819" s="262"/>
      <c r="O819" s="262"/>
      <c r="P819" s="262"/>
      <c r="Q819" s="262"/>
      <c r="R819" s="262"/>
      <c r="S819" s="262"/>
      <c r="T819" s="263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64" t="s">
        <v>165</v>
      </c>
      <c r="AU819" s="264" t="s">
        <v>83</v>
      </c>
      <c r="AV819" s="15" t="s">
        <v>85</v>
      </c>
      <c r="AW819" s="15" t="s">
        <v>31</v>
      </c>
      <c r="AX819" s="15" t="s">
        <v>75</v>
      </c>
      <c r="AY819" s="264" t="s">
        <v>161</v>
      </c>
    </row>
    <row r="820" s="14" customFormat="1">
      <c r="A820" s="14"/>
      <c r="B820" s="243"/>
      <c r="C820" s="244"/>
      <c r="D820" s="234" t="s">
        <v>165</v>
      </c>
      <c r="E820" s="245" t="s">
        <v>1</v>
      </c>
      <c r="F820" s="246" t="s">
        <v>206</v>
      </c>
      <c r="G820" s="244"/>
      <c r="H820" s="247">
        <v>2.1000000000000001</v>
      </c>
      <c r="I820" s="248"/>
      <c r="J820" s="244"/>
      <c r="K820" s="244"/>
      <c r="L820" s="249"/>
      <c r="M820" s="250"/>
      <c r="N820" s="251"/>
      <c r="O820" s="251"/>
      <c r="P820" s="251"/>
      <c r="Q820" s="251"/>
      <c r="R820" s="251"/>
      <c r="S820" s="251"/>
      <c r="T820" s="252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3" t="s">
        <v>165</v>
      </c>
      <c r="AU820" s="253" t="s">
        <v>83</v>
      </c>
      <c r="AV820" s="14" t="s">
        <v>164</v>
      </c>
      <c r="AW820" s="14" t="s">
        <v>31</v>
      </c>
      <c r="AX820" s="14" t="s">
        <v>83</v>
      </c>
      <c r="AY820" s="253" t="s">
        <v>161</v>
      </c>
    </row>
    <row r="821" s="2" customFormat="1" ht="16.5" customHeight="1">
      <c r="A821" s="39"/>
      <c r="B821" s="40"/>
      <c r="C821" s="218" t="s">
        <v>467</v>
      </c>
      <c r="D821" s="218" t="s">
        <v>162</v>
      </c>
      <c r="E821" s="219" t="s">
        <v>790</v>
      </c>
      <c r="F821" s="220" t="s">
        <v>791</v>
      </c>
      <c r="G821" s="221" t="s">
        <v>253</v>
      </c>
      <c r="H821" s="222">
        <v>0.47999999999999998</v>
      </c>
      <c r="I821" s="223"/>
      <c r="J821" s="224">
        <f>ROUND(I821*H821,2)</f>
        <v>0</v>
      </c>
      <c r="K821" s="225"/>
      <c r="L821" s="45"/>
      <c r="M821" s="226" t="s">
        <v>1</v>
      </c>
      <c r="N821" s="227" t="s">
        <v>40</v>
      </c>
      <c r="O821" s="92"/>
      <c r="P821" s="228">
        <f>O821*H821</f>
        <v>0</v>
      </c>
      <c r="Q821" s="228">
        <v>0</v>
      </c>
      <c r="R821" s="228">
        <f>Q821*H821</f>
        <v>0</v>
      </c>
      <c r="S821" s="228">
        <v>0</v>
      </c>
      <c r="T821" s="229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0" t="s">
        <v>164</v>
      </c>
      <c r="AT821" s="230" t="s">
        <v>162</v>
      </c>
      <c r="AU821" s="230" t="s">
        <v>83</v>
      </c>
      <c r="AY821" s="18" t="s">
        <v>161</v>
      </c>
      <c r="BE821" s="231">
        <f>IF(N821="základní",J821,0)</f>
        <v>0</v>
      </c>
      <c r="BF821" s="231">
        <f>IF(N821="snížená",J821,0)</f>
        <v>0</v>
      </c>
      <c r="BG821" s="231">
        <f>IF(N821="zákl. přenesená",J821,0)</f>
        <v>0</v>
      </c>
      <c r="BH821" s="231">
        <f>IF(N821="sníž. přenesená",J821,0)</f>
        <v>0</v>
      </c>
      <c r="BI821" s="231">
        <f>IF(N821="nulová",J821,0)</f>
        <v>0</v>
      </c>
      <c r="BJ821" s="18" t="s">
        <v>83</v>
      </c>
      <c r="BK821" s="231">
        <f>ROUND(I821*H821,2)</f>
        <v>0</v>
      </c>
      <c r="BL821" s="18" t="s">
        <v>164</v>
      </c>
      <c r="BM821" s="230" t="s">
        <v>792</v>
      </c>
    </row>
    <row r="822" s="15" customFormat="1">
      <c r="A822" s="15"/>
      <c r="B822" s="254"/>
      <c r="C822" s="255"/>
      <c r="D822" s="234" t="s">
        <v>165</v>
      </c>
      <c r="E822" s="256" t="s">
        <v>1</v>
      </c>
      <c r="F822" s="257" t="s">
        <v>793</v>
      </c>
      <c r="G822" s="255"/>
      <c r="H822" s="258">
        <v>0.47999999999999998</v>
      </c>
      <c r="I822" s="259"/>
      <c r="J822" s="255"/>
      <c r="K822" s="255"/>
      <c r="L822" s="260"/>
      <c r="M822" s="261"/>
      <c r="N822" s="262"/>
      <c r="O822" s="262"/>
      <c r="P822" s="262"/>
      <c r="Q822" s="262"/>
      <c r="R822" s="262"/>
      <c r="S822" s="262"/>
      <c r="T822" s="263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4" t="s">
        <v>165</v>
      </c>
      <c r="AU822" s="264" t="s">
        <v>83</v>
      </c>
      <c r="AV822" s="15" t="s">
        <v>85</v>
      </c>
      <c r="AW822" s="15" t="s">
        <v>31</v>
      </c>
      <c r="AX822" s="15" t="s">
        <v>75</v>
      </c>
      <c r="AY822" s="264" t="s">
        <v>161</v>
      </c>
    </row>
    <row r="823" s="14" customFormat="1">
      <c r="A823" s="14"/>
      <c r="B823" s="243"/>
      <c r="C823" s="244"/>
      <c r="D823" s="234" t="s">
        <v>165</v>
      </c>
      <c r="E823" s="245" t="s">
        <v>1</v>
      </c>
      <c r="F823" s="246" t="s">
        <v>206</v>
      </c>
      <c r="G823" s="244"/>
      <c r="H823" s="247">
        <v>0.47999999999999998</v>
      </c>
      <c r="I823" s="248"/>
      <c r="J823" s="244"/>
      <c r="K823" s="244"/>
      <c r="L823" s="249"/>
      <c r="M823" s="250"/>
      <c r="N823" s="251"/>
      <c r="O823" s="251"/>
      <c r="P823" s="251"/>
      <c r="Q823" s="251"/>
      <c r="R823" s="251"/>
      <c r="S823" s="251"/>
      <c r="T823" s="252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3" t="s">
        <v>165</v>
      </c>
      <c r="AU823" s="253" t="s">
        <v>83</v>
      </c>
      <c r="AV823" s="14" t="s">
        <v>164</v>
      </c>
      <c r="AW823" s="14" t="s">
        <v>31</v>
      </c>
      <c r="AX823" s="14" t="s">
        <v>83</v>
      </c>
      <c r="AY823" s="253" t="s">
        <v>161</v>
      </c>
    </row>
    <row r="824" s="2" customFormat="1" ht="24.15" customHeight="1">
      <c r="A824" s="39"/>
      <c r="B824" s="40"/>
      <c r="C824" s="218" t="s">
        <v>794</v>
      </c>
      <c r="D824" s="218" t="s">
        <v>162</v>
      </c>
      <c r="E824" s="219" t="s">
        <v>795</v>
      </c>
      <c r="F824" s="220" t="s">
        <v>796</v>
      </c>
      <c r="G824" s="221" t="s">
        <v>253</v>
      </c>
      <c r="H824" s="222">
        <v>31.181999999999999</v>
      </c>
      <c r="I824" s="223"/>
      <c r="J824" s="224">
        <f>ROUND(I824*H824,2)</f>
        <v>0</v>
      </c>
      <c r="K824" s="225"/>
      <c r="L824" s="45"/>
      <c r="M824" s="226" t="s">
        <v>1</v>
      </c>
      <c r="N824" s="227" t="s">
        <v>40</v>
      </c>
      <c r="O824" s="92"/>
      <c r="P824" s="228">
        <f>O824*H824</f>
        <v>0</v>
      </c>
      <c r="Q824" s="228">
        <v>0</v>
      </c>
      <c r="R824" s="228">
        <f>Q824*H824</f>
        <v>0</v>
      </c>
      <c r="S824" s="228">
        <v>0</v>
      </c>
      <c r="T824" s="229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30" t="s">
        <v>164</v>
      </c>
      <c r="AT824" s="230" t="s">
        <v>162</v>
      </c>
      <c r="AU824" s="230" t="s">
        <v>83</v>
      </c>
      <c r="AY824" s="18" t="s">
        <v>161</v>
      </c>
      <c r="BE824" s="231">
        <f>IF(N824="základní",J824,0)</f>
        <v>0</v>
      </c>
      <c r="BF824" s="231">
        <f>IF(N824="snížená",J824,0)</f>
        <v>0</v>
      </c>
      <c r="BG824" s="231">
        <f>IF(N824="zákl. přenesená",J824,0)</f>
        <v>0</v>
      </c>
      <c r="BH824" s="231">
        <f>IF(N824="sníž. přenesená",J824,0)</f>
        <v>0</v>
      </c>
      <c r="BI824" s="231">
        <f>IF(N824="nulová",J824,0)</f>
        <v>0</v>
      </c>
      <c r="BJ824" s="18" t="s">
        <v>83</v>
      </c>
      <c r="BK824" s="231">
        <f>ROUND(I824*H824,2)</f>
        <v>0</v>
      </c>
      <c r="BL824" s="18" t="s">
        <v>164</v>
      </c>
      <c r="BM824" s="230" t="s">
        <v>797</v>
      </c>
    </row>
    <row r="825" s="13" customFormat="1">
      <c r="A825" s="13"/>
      <c r="B825" s="232"/>
      <c r="C825" s="233"/>
      <c r="D825" s="234" t="s">
        <v>165</v>
      </c>
      <c r="E825" s="235" t="s">
        <v>1</v>
      </c>
      <c r="F825" s="236" t="s">
        <v>798</v>
      </c>
      <c r="G825" s="233"/>
      <c r="H825" s="235" t="s">
        <v>1</v>
      </c>
      <c r="I825" s="237"/>
      <c r="J825" s="233"/>
      <c r="K825" s="233"/>
      <c r="L825" s="238"/>
      <c r="M825" s="239"/>
      <c r="N825" s="240"/>
      <c r="O825" s="240"/>
      <c r="P825" s="240"/>
      <c r="Q825" s="240"/>
      <c r="R825" s="240"/>
      <c r="S825" s="240"/>
      <c r="T825" s="241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2" t="s">
        <v>165</v>
      </c>
      <c r="AU825" s="242" t="s">
        <v>83</v>
      </c>
      <c r="AV825" s="13" t="s">
        <v>83</v>
      </c>
      <c r="AW825" s="13" t="s">
        <v>31</v>
      </c>
      <c r="AX825" s="13" t="s">
        <v>75</v>
      </c>
      <c r="AY825" s="242" t="s">
        <v>161</v>
      </c>
    </row>
    <row r="826" s="15" customFormat="1">
      <c r="A826" s="15"/>
      <c r="B826" s="254"/>
      <c r="C826" s="255"/>
      <c r="D826" s="234" t="s">
        <v>165</v>
      </c>
      <c r="E826" s="256" t="s">
        <v>1</v>
      </c>
      <c r="F826" s="257" t="s">
        <v>799</v>
      </c>
      <c r="G826" s="255"/>
      <c r="H826" s="258">
        <v>1.6799999999999999</v>
      </c>
      <c r="I826" s="259"/>
      <c r="J826" s="255"/>
      <c r="K826" s="255"/>
      <c r="L826" s="260"/>
      <c r="M826" s="261"/>
      <c r="N826" s="262"/>
      <c r="O826" s="262"/>
      <c r="P826" s="262"/>
      <c r="Q826" s="262"/>
      <c r="R826" s="262"/>
      <c r="S826" s="262"/>
      <c r="T826" s="263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64" t="s">
        <v>165</v>
      </c>
      <c r="AU826" s="264" t="s">
        <v>83</v>
      </c>
      <c r="AV826" s="15" t="s">
        <v>85</v>
      </c>
      <c r="AW826" s="15" t="s">
        <v>31</v>
      </c>
      <c r="AX826" s="15" t="s">
        <v>75</v>
      </c>
      <c r="AY826" s="264" t="s">
        <v>161</v>
      </c>
    </row>
    <row r="827" s="16" customFormat="1">
      <c r="A827" s="16"/>
      <c r="B827" s="265"/>
      <c r="C827" s="266"/>
      <c r="D827" s="234" t="s">
        <v>165</v>
      </c>
      <c r="E827" s="267" t="s">
        <v>1</v>
      </c>
      <c r="F827" s="268" t="s">
        <v>215</v>
      </c>
      <c r="G827" s="266"/>
      <c r="H827" s="269">
        <v>1.6799999999999999</v>
      </c>
      <c r="I827" s="270"/>
      <c r="J827" s="266"/>
      <c r="K827" s="266"/>
      <c r="L827" s="271"/>
      <c r="M827" s="272"/>
      <c r="N827" s="273"/>
      <c r="O827" s="273"/>
      <c r="P827" s="273"/>
      <c r="Q827" s="273"/>
      <c r="R827" s="273"/>
      <c r="S827" s="273"/>
      <c r="T827" s="274"/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  <c r="AE827" s="16"/>
      <c r="AT827" s="275" t="s">
        <v>165</v>
      </c>
      <c r="AU827" s="275" t="s">
        <v>83</v>
      </c>
      <c r="AV827" s="16" t="s">
        <v>216</v>
      </c>
      <c r="AW827" s="16" t="s">
        <v>31</v>
      </c>
      <c r="AX827" s="16" t="s">
        <v>75</v>
      </c>
      <c r="AY827" s="275" t="s">
        <v>161</v>
      </c>
    </row>
    <row r="828" s="15" customFormat="1">
      <c r="A828" s="15"/>
      <c r="B828" s="254"/>
      <c r="C828" s="255"/>
      <c r="D828" s="234" t="s">
        <v>165</v>
      </c>
      <c r="E828" s="256" t="s">
        <v>1</v>
      </c>
      <c r="F828" s="257" t="s">
        <v>800</v>
      </c>
      <c r="G828" s="255"/>
      <c r="H828" s="258">
        <v>1.72</v>
      </c>
      <c r="I828" s="259"/>
      <c r="J828" s="255"/>
      <c r="K828" s="255"/>
      <c r="L828" s="260"/>
      <c r="M828" s="261"/>
      <c r="N828" s="262"/>
      <c r="O828" s="262"/>
      <c r="P828" s="262"/>
      <c r="Q828" s="262"/>
      <c r="R828" s="262"/>
      <c r="S828" s="262"/>
      <c r="T828" s="263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64" t="s">
        <v>165</v>
      </c>
      <c r="AU828" s="264" t="s">
        <v>83</v>
      </c>
      <c r="AV828" s="15" t="s">
        <v>85</v>
      </c>
      <c r="AW828" s="15" t="s">
        <v>31</v>
      </c>
      <c r="AX828" s="15" t="s">
        <v>75</v>
      </c>
      <c r="AY828" s="264" t="s">
        <v>161</v>
      </c>
    </row>
    <row r="829" s="16" customFormat="1">
      <c r="A829" s="16"/>
      <c r="B829" s="265"/>
      <c r="C829" s="266"/>
      <c r="D829" s="234" t="s">
        <v>165</v>
      </c>
      <c r="E829" s="267" t="s">
        <v>1</v>
      </c>
      <c r="F829" s="268" t="s">
        <v>215</v>
      </c>
      <c r="G829" s="266"/>
      <c r="H829" s="269">
        <v>1.72</v>
      </c>
      <c r="I829" s="270"/>
      <c r="J829" s="266"/>
      <c r="K829" s="266"/>
      <c r="L829" s="271"/>
      <c r="M829" s="272"/>
      <c r="N829" s="273"/>
      <c r="O829" s="273"/>
      <c r="P829" s="273"/>
      <c r="Q829" s="273"/>
      <c r="R829" s="273"/>
      <c r="S829" s="273"/>
      <c r="T829" s="274"/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  <c r="AE829" s="16"/>
      <c r="AT829" s="275" t="s">
        <v>165</v>
      </c>
      <c r="AU829" s="275" t="s">
        <v>83</v>
      </c>
      <c r="AV829" s="16" t="s">
        <v>216</v>
      </c>
      <c r="AW829" s="16" t="s">
        <v>31</v>
      </c>
      <c r="AX829" s="16" t="s">
        <v>75</v>
      </c>
      <c r="AY829" s="275" t="s">
        <v>161</v>
      </c>
    </row>
    <row r="830" s="15" customFormat="1">
      <c r="A830" s="15"/>
      <c r="B830" s="254"/>
      <c r="C830" s="255"/>
      <c r="D830" s="234" t="s">
        <v>165</v>
      </c>
      <c r="E830" s="256" t="s">
        <v>1</v>
      </c>
      <c r="F830" s="257" t="s">
        <v>801</v>
      </c>
      <c r="G830" s="255"/>
      <c r="H830" s="258">
        <v>9.6999999999999993</v>
      </c>
      <c r="I830" s="259"/>
      <c r="J830" s="255"/>
      <c r="K830" s="255"/>
      <c r="L830" s="260"/>
      <c r="M830" s="261"/>
      <c r="N830" s="262"/>
      <c r="O830" s="262"/>
      <c r="P830" s="262"/>
      <c r="Q830" s="262"/>
      <c r="R830" s="262"/>
      <c r="S830" s="262"/>
      <c r="T830" s="263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64" t="s">
        <v>165</v>
      </c>
      <c r="AU830" s="264" t="s">
        <v>83</v>
      </c>
      <c r="AV830" s="15" t="s">
        <v>85</v>
      </c>
      <c r="AW830" s="15" t="s">
        <v>31</v>
      </c>
      <c r="AX830" s="15" t="s">
        <v>75</v>
      </c>
      <c r="AY830" s="264" t="s">
        <v>161</v>
      </c>
    </row>
    <row r="831" s="16" customFormat="1">
      <c r="A831" s="16"/>
      <c r="B831" s="265"/>
      <c r="C831" s="266"/>
      <c r="D831" s="234" t="s">
        <v>165</v>
      </c>
      <c r="E831" s="267" t="s">
        <v>1</v>
      </c>
      <c r="F831" s="268" t="s">
        <v>215</v>
      </c>
      <c r="G831" s="266"/>
      <c r="H831" s="269">
        <v>9.6999999999999993</v>
      </c>
      <c r="I831" s="270"/>
      <c r="J831" s="266"/>
      <c r="K831" s="266"/>
      <c r="L831" s="271"/>
      <c r="M831" s="272"/>
      <c r="N831" s="273"/>
      <c r="O831" s="273"/>
      <c r="P831" s="273"/>
      <c r="Q831" s="273"/>
      <c r="R831" s="273"/>
      <c r="S831" s="273"/>
      <c r="T831" s="274"/>
      <c r="U831" s="16"/>
      <c r="V831" s="16"/>
      <c r="W831" s="16"/>
      <c r="X831" s="16"/>
      <c r="Y831" s="16"/>
      <c r="Z831" s="16"/>
      <c r="AA831" s="16"/>
      <c r="AB831" s="16"/>
      <c r="AC831" s="16"/>
      <c r="AD831" s="16"/>
      <c r="AE831" s="16"/>
      <c r="AT831" s="275" t="s">
        <v>165</v>
      </c>
      <c r="AU831" s="275" t="s">
        <v>83</v>
      </c>
      <c r="AV831" s="16" t="s">
        <v>216</v>
      </c>
      <c r="AW831" s="16" t="s">
        <v>31</v>
      </c>
      <c r="AX831" s="16" t="s">
        <v>75</v>
      </c>
      <c r="AY831" s="275" t="s">
        <v>161</v>
      </c>
    </row>
    <row r="832" s="13" customFormat="1">
      <c r="A832" s="13"/>
      <c r="B832" s="232"/>
      <c r="C832" s="233"/>
      <c r="D832" s="234" t="s">
        <v>165</v>
      </c>
      <c r="E832" s="235" t="s">
        <v>1</v>
      </c>
      <c r="F832" s="236" t="s">
        <v>468</v>
      </c>
      <c r="G832" s="233"/>
      <c r="H832" s="235" t="s">
        <v>1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2" t="s">
        <v>165</v>
      </c>
      <c r="AU832" s="242" t="s">
        <v>83</v>
      </c>
      <c r="AV832" s="13" t="s">
        <v>83</v>
      </c>
      <c r="AW832" s="13" t="s">
        <v>31</v>
      </c>
      <c r="AX832" s="13" t="s">
        <v>75</v>
      </c>
      <c r="AY832" s="242" t="s">
        <v>161</v>
      </c>
    </row>
    <row r="833" s="15" customFormat="1">
      <c r="A833" s="15"/>
      <c r="B833" s="254"/>
      <c r="C833" s="255"/>
      <c r="D833" s="234" t="s">
        <v>165</v>
      </c>
      <c r="E833" s="256" t="s">
        <v>1</v>
      </c>
      <c r="F833" s="257" t="s">
        <v>802</v>
      </c>
      <c r="G833" s="255"/>
      <c r="H833" s="258">
        <v>5.2279999999999998</v>
      </c>
      <c r="I833" s="259"/>
      <c r="J833" s="255"/>
      <c r="K833" s="255"/>
      <c r="L833" s="260"/>
      <c r="M833" s="261"/>
      <c r="N833" s="262"/>
      <c r="O833" s="262"/>
      <c r="P833" s="262"/>
      <c r="Q833" s="262"/>
      <c r="R833" s="262"/>
      <c r="S833" s="262"/>
      <c r="T833" s="263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64" t="s">
        <v>165</v>
      </c>
      <c r="AU833" s="264" t="s">
        <v>83</v>
      </c>
      <c r="AV833" s="15" t="s">
        <v>85</v>
      </c>
      <c r="AW833" s="15" t="s">
        <v>31</v>
      </c>
      <c r="AX833" s="15" t="s">
        <v>75</v>
      </c>
      <c r="AY833" s="264" t="s">
        <v>161</v>
      </c>
    </row>
    <row r="834" s="15" customFormat="1">
      <c r="A834" s="15"/>
      <c r="B834" s="254"/>
      <c r="C834" s="255"/>
      <c r="D834" s="234" t="s">
        <v>165</v>
      </c>
      <c r="E834" s="256" t="s">
        <v>1</v>
      </c>
      <c r="F834" s="257" t="s">
        <v>803</v>
      </c>
      <c r="G834" s="255"/>
      <c r="H834" s="258">
        <v>-0.71999999999999997</v>
      </c>
      <c r="I834" s="259"/>
      <c r="J834" s="255"/>
      <c r="K834" s="255"/>
      <c r="L834" s="260"/>
      <c r="M834" s="261"/>
      <c r="N834" s="262"/>
      <c r="O834" s="262"/>
      <c r="P834" s="262"/>
      <c r="Q834" s="262"/>
      <c r="R834" s="262"/>
      <c r="S834" s="262"/>
      <c r="T834" s="263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4" t="s">
        <v>165</v>
      </c>
      <c r="AU834" s="264" t="s">
        <v>83</v>
      </c>
      <c r="AV834" s="15" t="s">
        <v>85</v>
      </c>
      <c r="AW834" s="15" t="s">
        <v>31</v>
      </c>
      <c r="AX834" s="15" t="s">
        <v>75</v>
      </c>
      <c r="AY834" s="264" t="s">
        <v>161</v>
      </c>
    </row>
    <row r="835" s="16" customFormat="1">
      <c r="A835" s="16"/>
      <c r="B835" s="265"/>
      <c r="C835" s="266"/>
      <c r="D835" s="234" t="s">
        <v>165</v>
      </c>
      <c r="E835" s="267" t="s">
        <v>1</v>
      </c>
      <c r="F835" s="268" t="s">
        <v>215</v>
      </c>
      <c r="G835" s="266"/>
      <c r="H835" s="269">
        <v>4.508</v>
      </c>
      <c r="I835" s="270"/>
      <c r="J835" s="266"/>
      <c r="K835" s="266"/>
      <c r="L835" s="271"/>
      <c r="M835" s="272"/>
      <c r="N835" s="273"/>
      <c r="O835" s="273"/>
      <c r="P835" s="273"/>
      <c r="Q835" s="273"/>
      <c r="R835" s="273"/>
      <c r="S835" s="273"/>
      <c r="T835" s="274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T835" s="275" t="s">
        <v>165</v>
      </c>
      <c r="AU835" s="275" t="s">
        <v>83</v>
      </c>
      <c r="AV835" s="16" t="s">
        <v>216</v>
      </c>
      <c r="AW835" s="16" t="s">
        <v>31</v>
      </c>
      <c r="AX835" s="16" t="s">
        <v>75</v>
      </c>
      <c r="AY835" s="275" t="s">
        <v>161</v>
      </c>
    </row>
    <row r="836" s="13" customFormat="1">
      <c r="A836" s="13"/>
      <c r="B836" s="232"/>
      <c r="C836" s="233"/>
      <c r="D836" s="234" t="s">
        <v>165</v>
      </c>
      <c r="E836" s="235" t="s">
        <v>1</v>
      </c>
      <c r="F836" s="236" t="s">
        <v>471</v>
      </c>
      <c r="G836" s="233"/>
      <c r="H836" s="235" t="s">
        <v>1</v>
      </c>
      <c r="I836" s="237"/>
      <c r="J836" s="233"/>
      <c r="K836" s="233"/>
      <c r="L836" s="238"/>
      <c r="M836" s="239"/>
      <c r="N836" s="240"/>
      <c r="O836" s="240"/>
      <c r="P836" s="240"/>
      <c r="Q836" s="240"/>
      <c r="R836" s="240"/>
      <c r="S836" s="240"/>
      <c r="T836" s="241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2" t="s">
        <v>165</v>
      </c>
      <c r="AU836" s="242" t="s">
        <v>83</v>
      </c>
      <c r="AV836" s="13" t="s">
        <v>83</v>
      </c>
      <c r="AW836" s="13" t="s">
        <v>31</v>
      </c>
      <c r="AX836" s="13" t="s">
        <v>75</v>
      </c>
      <c r="AY836" s="242" t="s">
        <v>161</v>
      </c>
    </row>
    <row r="837" s="15" customFormat="1">
      <c r="A837" s="15"/>
      <c r="B837" s="254"/>
      <c r="C837" s="255"/>
      <c r="D837" s="234" t="s">
        <v>165</v>
      </c>
      <c r="E837" s="256" t="s">
        <v>1</v>
      </c>
      <c r="F837" s="257" t="s">
        <v>804</v>
      </c>
      <c r="G837" s="255"/>
      <c r="H837" s="258">
        <v>2.3490000000000002</v>
      </c>
      <c r="I837" s="259"/>
      <c r="J837" s="255"/>
      <c r="K837" s="255"/>
      <c r="L837" s="260"/>
      <c r="M837" s="261"/>
      <c r="N837" s="262"/>
      <c r="O837" s="262"/>
      <c r="P837" s="262"/>
      <c r="Q837" s="262"/>
      <c r="R837" s="262"/>
      <c r="S837" s="262"/>
      <c r="T837" s="263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64" t="s">
        <v>165</v>
      </c>
      <c r="AU837" s="264" t="s">
        <v>83</v>
      </c>
      <c r="AV837" s="15" t="s">
        <v>85</v>
      </c>
      <c r="AW837" s="15" t="s">
        <v>31</v>
      </c>
      <c r="AX837" s="15" t="s">
        <v>75</v>
      </c>
      <c r="AY837" s="264" t="s">
        <v>161</v>
      </c>
    </row>
    <row r="838" s="15" customFormat="1">
      <c r="A838" s="15"/>
      <c r="B838" s="254"/>
      <c r="C838" s="255"/>
      <c r="D838" s="234" t="s">
        <v>165</v>
      </c>
      <c r="E838" s="256" t="s">
        <v>1</v>
      </c>
      <c r="F838" s="257" t="s">
        <v>805</v>
      </c>
      <c r="G838" s="255"/>
      <c r="H838" s="258">
        <v>0.374</v>
      </c>
      <c r="I838" s="259"/>
      <c r="J838" s="255"/>
      <c r="K838" s="255"/>
      <c r="L838" s="260"/>
      <c r="M838" s="261"/>
      <c r="N838" s="262"/>
      <c r="O838" s="262"/>
      <c r="P838" s="262"/>
      <c r="Q838" s="262"/>
      <c r="R838" s="262"/>
      <c r="S838" s="262"/>
      <c r="T838" s="263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64" t="s">
        <v>165</v>
      </c>
      <c r="AU838" s="264" t="s">
        <v>83</v>
      </c>
      <c r="AV838" s="15" t="s">
        <v>85</v>
      </c>
      <c r="AW838" s="15" t="s">
        <v>31</v>
      </c>
      <c r="AX838" s="15" t="s">
        <v>75</v>
      </c>
      <c r="AY838" s="264" t="s">
        <v>161</v>
      </c>
    </row>
    <row r="839" s="16" customFormat="1">
      <c r="A839" s="16"/>
      <c r="B839" s="265"/>
      <c r="C839" s="266"/>
      <c r="D839" s="234" t="s">
        <v>165</v>
      </c>
      <c r="E839" s="267" t="s">
        <v>1</v>
      </c>
      <c r="F839" s="268" t="s">
        <v>215</v>
      </c>
      <c r="G839" s="266"/>
      <c r="H839" s="269">
        <v>2.7229999999999999</v>
      </c>
      <c r="I839" s="270"/>
      <c r="J839" s="266"/>
      <c r="K839" s="266"/>
      <c r="L839" s="271"/>
      <c r="M839" s="272"/>
      <c r="N839" s="273"/>
      <c r="O839" s="273"/>
      <c r="P839" s="273"/>
      <c r="Q839" s="273"/>
      <c r="R839" s="273"/>
      <c r="S839" s="273"/>
      <c r="T839" s="274"/>
      <c r="U839" s="16"/>
      <c r="V839" s="16"/>
      <c r="W839" s="16"/>
      <c r="X839" s="16"/>
      <c r="Y839" s="16"/>
      <c r="Z839" s="16"/>
      <c r="AA839" s="16"/>
      <c r="AB839" s="16"/>
      <c r="AC839" s="16"/>
      <c r="AD839" s="16"/>
      <c r="AE839" s="16"/>
      <c r="AT839" s="275" t="s">
        <v>165</v>
      </c>
      <c r="AU839" s="275" t="s">
        <v>83</v>
      </c>
      <c r="AV839" s="16" t="s">
        <v>216</v>
      </c>
      <c r="AW839" s="16" t="s">
        <v>31</v>
      </c>
      <c r="AX839" s="16" t="s">
        <v>75</v>
      </c>
      <c r="AY839" s="275" t="s">
        <v>161</v>
      </c>
    </row>
    <row r="840" s="13" customFormat="1">
      <c r="A840" s="13"/>
      <c r="B840" s="232"/>
      <c r="C840" s="233"/>
      <c r="D840" s="234" t="s">
        <v>165</v>
      </c>
      <c r="E840" s="235" t="s">
        <v>1</v>
      </c>
      <c r="F840" s="236" t="s">
        <v>474</v>
      </c>
      <c r="G840" s="233"/>
      <c r="H840" s="235" t="s">
        <v>1</v>
      </c>
      <c r="I840" s="237"/>
      <c r="J840" s="233"/>
      <c r="K840" s="233"/>
      <c r="L840" s="238"/>
      <c r="M840" s="239"/>
      <c r="N840" s="240"/>
      <c r="O840" s="240"/>
      <c r="P840" s="240"/>
      <c r="Q840" s="240"/>
      <c r="R840" s="240"/>
      <c r="S840" s="240"/>
      <c r="T840" s="241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2" t="s">
        <v>165</v>
      </c>
      <c r="AU840" s="242" t="s">
        <v>83</v>
      </c>
      <c r="AV840" s="13" t="s">
        <v>83</v>
      </c>
      <c r="AW840" s="13" t="s">
        <v>31</v>
      </c>
      <c r="AX840" s="13" t="s">
        <v>75</v>
      </c>
      <c r="AY840" s="242" t="s">
        <v>161</v>
      </c>
    </row>
    <row r="841" s="15" customFormat="1">
      <c r="A841" s="15"/>
      <c r="B841" s="254"/>
      <c r="C841" s="255"/>
      <c r="D841" s="234" t="s">
        <v>165</v>
      </c>
      <c r="E841" s="256" t="s">
        <v>1</v>
      </c>
      <c r="F841" s="257" t="s">
        <v>806</v>
      </c>
      <c r="G841" s="255"/>
      <c r="H841" s="258">
        <v>2.052</v>
      </c>
      <c r="I841" s="259"/>
      <c r="J841" s="255"/>
      <c r="K841" s="255"/>
      <c r="L841" s="260"/>
      <c r="M841" s="261"/>
      <c r="N841" s="262"/>
      <c r="O841" s="262"/>
      <c r="P841" s="262"/>
      <c r="Q841" s="262"/>
      <c r="R841" s="262"/>
      <c r="S841" s="262"/>
      <c r="T841" s="263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4" t="s">
        <v>165</v>
      </c>
      <c r="AU841" s="264" t="s">
        <v>83</v>
      </c>
      <c r="AV841" s="15" t="s">
        <v>85</v>
      </c>
      <c r="AW841" s="15" t="s">
        <v>31</v>
      </c>
      <c r="AX841" s="15" t="s">
        <v>75</v>
      </c>
      <c r="AY841" s="264" t="s">
        <v>161</v>
      </c>
    </row>
    <row r="842" s="15" customFormat="1">
      <c r="A842" s="15"/>
      <c r="B842" s="254"/>
      <c r="C842" s="255"/>
      <c r="D842" s="234" t="s">
        <v>165</v>
      </c>
      <c r="E842" s="256" t="s">
        <v>1</v>
      </c>
      <c r="F842" s="257" t="s">
        <v>807</v>
      </c>
      <c r="G842" s="255"/>
      <c r="H842" s="258">
        <v>2.1509999999999998</v>
      </c>
      <c r="I842" s="259"/>
      <c r="J842" s="255"/>
      <c r="K842" s="255"/>
      <c r="L842" s="260"/>
      <c r="M842" s="261"/>
      <c r="N842" s="262"/>
      <c r="O842" s="262"/>
      <c r="P842" s="262"/>
      <c r="Q842" s="262"/>
      <c r="R842" s="262"/>
      <c r="S842" s="262"/>
      <c r="T842" s="263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64" t="s">
        <v>165</v>
      </c>
      <c r="AU842" s="264" t="s">
        <v>83</v>
      </c>
      <c r="AV842" s="15" t="s">
        <v>85</v>
      </c>
      <c r="AW842" s="15" t="s">
        <v>31</v>
      </c>
      <c r="AX842" s="15" t="s">
        <v>75</v>
      </c>
      <c r="AY842" s="264" t="s">
        <v>161</v>
      </c>
    </row>
    <row r="843" s="16" customFormat="1">
      <c r="A843" s="16"/>
      <c r="B843" s="265"/>
      <c r="C843" s="266"/>
      <c r="D843" s="234" t="s">
        <v>165</v>
      </c>
      <c r="E843" s="267" t="s">
        <v>1</v>
      </c>
      <c r="F843" s="268" t="s">
        <v>215</v>
      </c>
      <c r="G843" s="266"/>
      <c r="H843" s="269">
        <v>4.2030000000000003</v>
      </c>
      <c r="I843" s="270"/>
      <c r="J843" s="266"/>
      <c r="K843" s="266"/>
      <c r="L843" s="271"/>
      <c r="M843" s="272"/>
      <c r="N843" s="273"/>
      <c r="O843" s="273"/>
      <c r="P843" s="273"/>
      <c r="Q843" s="273"/>
      <c r="R843" s="273"/>
      <c r="S843" s="273"/>
      <c r="T843" s="274"/>
      <c r="U843" s="16"/>
      <c r="V843" s="16"/>
      <c r="W843" s="16"/>
      <c r="X843" s="16"/>
      <c r="Y843" s="16"/>
      <c r="Z843" s="16"/>
      <c r="AA843" s="16"/>
      <c r="AB843" s="16"/>
      <c r="AC843" s="16"/>
      <c r="AD843" s="16"/>
      <c r="AE843" s="16"/>
      <c r="AT843" s="275" t="s">
        <v>165</v>
      </c>
      <c r="AU843" s="275" t="s">
        <v>83</v>
      </c>
      <c r="AV843" s="16" t="s">
        <v>216</v>
      </c>
      <c r="AW843" s="16" t="s">
        <v>31</v>
      </c>
      <c r="AX843" s="16" t="s">
        <v>75</v>
      </c>
      <c r="AY843" s="275" t="s">
        <v>161</v>
      </c>
    </row>
    <row r="844" s="13" customFormat="1">
      <c r="A844" s="13"/>
      <c r="B844" s="232"/>
      <c r="C844" s="233"/>
      <c r="D844" s="234" t="s">
        <v>165</v>
      </c>
      <c r="E844" s="235" t="s">
        <v>1</v>
      </c>
      <c r="F844" s="236" t="s">
        <v>477</v>
      </c>
      <c r="G844" s="233"/>
      <c r="H844" s="235" t="s">
        <v>1</v>
      </c>
      <c r="I844" s="237"/>
      <c r="J844" s="233"/>
      <c r="K844" s="233"/>
      <c r="L844" s="238"/>
      <c r="M844" s="239"/>
      <c r="N844" s="240"/>
      <c r="O844" s="240"/>
      <c r="P844" s="240"/>
      <c r="Q844" s="240"/>
      <c r="R844" s="240"/>
      <c r="S844" s="240"/>
      <c r="T844" s="241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2" t="s">
        <v>165</v>
      </c>
      <c r="AU844" s="242" t="s">
        <v>83</v>
      </c>
      <c r="AV844" s="13" t="s">
        <v>83</v>
      </c>
      <c r="AW844" s="13" t="s">
        <v>31</v>
      </c>
      <c r="AX844" s="13" t="s">
        <v>75</v>
      </c>
      <c r="AY844" s="242" t="s">
        <v>161</v>
      </c>
    </row>
    <row r="845" s="15" customFormat="1">
      <c r="A845" s="15"/>
      <c r="B845" s="254"/>
      <c r="C845" s="255"/>
      <c r="D845" s="234" t="s">
        <v>165</v>
      </c>
      <c r="E845" s="256" t="s">
        <v>1</v>
      </c>
      <c r="F845" s="257" t="s">
        <v>808</v>
      </c>
      <c r="G845" s="255"/>
      <c r="H845" s="258">
        <v>3.3660000000000001</v>
      </c>
      <c r="I845" s="259"/>
      <c r="J845" s="255"/>
      <c r="K845" s="255"/>
      <c r="L845" s="260"/>
      <c r="M845" s="261"/>
      <c r="N845" s="262"/>
      <c r="O845" s="262"/>
      <c r="P845" s="262"/>
      <c r="Q845" s="262"/>
      <c r="R845" s="262"/>
      <c r="S845" s="262"/>
      <c r="T845" s="263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64" t="s">
        <v>165</v>
      </c>
      <c r="AU845" s="264" t="s">
        <v>83</v>
      </c>
      <c r="AV845" s="15" t="s">
        <v>85</v>
      </c>
      <c r="AW845" s="15" t="s">
        <v>31</v>
      </c>
      <c r="AX845" s="15" t="s">
        <v>75</v>
      </c>
      <c r="AY845" s="264" t="s">
        <v>161</v>
      </c>
    </row>
    <row r="846" s="16" customFormat="1">
      <c r="A846" s="16"/>
      <c r="B846" s="265"/>
      <c r="C846" s="266"/>
      <c r="D846" s="234" t="s">
        <v>165</v>
      </c>
      <c r="E846" s="267" t="s">
        <v>1</v>
      </c>
      <c r="F846" s="268" t="s">
        <v>215</v>
      </c>
      <c r="G846" s="266"/>
      <c r="H846" s="269">
        <v>3.3660000000000001</v>
      </c>
      <c r="I846" s="270"/>
      <c r="J846" s="266"/>
      <c r="K846" s="266"/>
      <c r="L846" s="271"/>
      <c r="M846" s="272"/>
      <c r="N846" s="273"/>
      <c r="O846" s="273"/>
      <c r="P846" s="273"/>
      <c r="Q846" s="273"/>
      <c r="R846" s="273"/>
      <c r="S846" s="273"/>
      <c r="T846" s="274"/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T846" s="275" t="s">
        <v>165</v>
      </c>
      <c r="AU846" s="275" t="s">
        <v>83</v>
      </c>
      <c r="AV846" s="16" t="s">
        <v>216</v>
      </c>
      <c r="AW846" s="16" t="s">
        <v>31</v>
      </c>
      <c r="AX846" s="16" t="s">
        <v>75</v>
      </c>
      <c r="AY846" s="275" t="s">
        <v>161</v>
      </c>
    </row>
    <row r="847" s="13" customFormat="1">
      <c r="A847" s="13"/>
      <c r="B847" s="232"/>
      <c r="C847" s="233"/>
      <c r="D847" s="234" t="s">
        <v>165</v>
      </c>
      <c r="E847" s="235" t="s">
        <v>1</v>
      </c>
      <c r="F847" s="236" t="s">
        <v>479</v>
      </c>
      <c r="G847" s="233"/>
      <c r="H847" s="235" t="s">
        <v>1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2" t="s">
        <v>165</v>
      </c>
      <c r="AU847" s="242" t="s">
        <v>83</v>
      </c>
      <c r="AV847" s="13" t="s">
        <v>83</v>
      </c>
      <c r="AW847" s="13" t="s">
        <v>31</v>
      </c>
      <c r="AX847" s="13" t="s">
        <v>75</v>
      </c>
      <c r="AY847" s="242" t="s">
        <v>161</v>
      </c>
    </row>
    <row r="848" s="15" customFormat="1">
      <c r="A848" s="15"/>
      <c r="B848" s="254"/>
      <c r="C848" s="255"/>
      <c r="D848" s="234" t="s">
        <v>165</v>
      </c>
      <c r="E848" s="256" t="s">
        <v>1</v>
      </c>
      <c r="F848" s="257" t="s">
        <v>809</v>
      </c>
      <c r="G848" s="255"/>
      <c r="H848" s="258">
        <v>1.8240000000000001</v>
      </c>
      <c r="I848" s="259"/>
      <c r="J848" s="255"/>
      <c r="K848" s="255"/>
      <c r="L848" s="260"/>
      <c r="M848" s="261"/>
      <c r="N848" s="262"/>
      <c r="O848" s="262"/>
      <c r="P848" s="262"/>
      <c r="Q848" s="262"/>
      <c r="R848" s="262"/>
      <c r="S848" s="262"/>
      <c r="T848" s="263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64" t="s">
        <v>165</v>
      </c>
      <c r="AU848" s="264" t="s">
        <v>83</v>
      </c>
      <c r="AV848" s="15" t="s">
        <v>85</v>
      </c>
      <c r="AW848" s="15" t="s">
        <v>31</v>
      </c>
      <c r="AX848" s="15" t="s">
        <v>75</v>
      </c>
      <c r="AY848" s="264" t="s">
        <v>161</v>
      </c>
    </row>
    <row r="849" s="16" customFormat="1">
      <c r="A849" s="16"/>
      <c r="B849" s="265"/>
      <c r="C849" s="266"/>
      <c r="D849" s="234" t="s">
        <v>165</v>
      </c>
      <c r="E849" s="267" t="s">
        <v>1</v>
      </c>
      <c r="F849" s="268" t="s">
        <v>215</v>
      </c>
      <c r="G849" s="266"/>
      <c r="H849" s="269">
        <v>1.8240000000000001</v>
      </c>
      <c r="I849" s="270"/>
      <c r="J849" s="266"/>
      <c r="K849" s="266"/>
      <c r="L849" s="271"/>
      <c r="M849" s="272"/>
      <c r="N849" s="273"/>
      <c r="O849" s="273"/>
      <c r="P849" s="273"/>
      <c r="Q849" s="273"/>
      <c r="R849" s="273"/>
      <c r="S849" s="273"/>
      <c r="T849" s="274"/>
      <c r="U849" s="16"/>
      <c r="V849" s="16"/>
      <c r="W849" s="16"/>
      <c r="X849" s="16"/>
      <c r="Y849" s="16"/>
      <c r="Z849" s="16"/>
      <c r="AA849" s="16"/>
      <c r="AB849" s="16"/>
      <c r="AC849" s="16"/>
      <c r="AD849" s="16"/>
      <c r="AE849" s="16"/>
      <c r="AT849" s="275" t="s">
        <v>165</v>
      </c>
      <c r="AU849" s="275" t="s">
        <v>83</v>
      </c>
      <c r="AV849" s="16" t="s">
        <v>216</v>
      </c>
      <c r="AW849" s="16" t="s">
        <v>31</v>
      </c>
      <c r="AX849" s="16" t="s">
        <v>75</v>
      </c>
      <c r="AY849" s="275" t="s">
        <v>161</v>
      </c>
    </row>
    <row r="850" s="13" customFormat="1">
      <c r="A850" s="13"/>
      <c r="B850" s="232"/>
      <c r="C850" s="233"/>
      <c r="D850" s="234" t="s">
        <v>165</v>
      </c>
      <c r="E850" s="235" t="s">
        <v>1</v>
      </c>
      <c r="F850" s="236" t="s">
        <v>810</v>
      </c>
      <c r="G850" s="233"/>
      <c r="H850" s="235" t="s">
        <v>1</v>
      </c>
      <c r="I850" s="237"/>
      <c r="J850" s="233"/>
      <c r="K850" s="233"/>
      <c r="L850" s="238"/>
      <c r="M850" s="239"/>
      <c r="N850" s="240"/>
      <c r="O850" s="240"/>
      <c r="P850" s="240"/>
      <c r="Q850" s="240"/>
      <c r="R850" s="240"/>
      <c r="S850" s="240"/>
      <c r="T850" s="24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2" t="s">
        <v>165</v>
      </c>
      <c r="AU850" s="242" t="s">
        <v>83</v>
      </c>
      <c r="AV850" s="13" t="s">
        <v>83</v>
      </c>
      <c r="AW850" s="13" t="s">
        <v>31</v>
      </c>
      <c r="AX850" s="13" t="s">
        <v>75</v>
      </c>
      <c r="AY850" s="242" t="s">
        <v>161</v>
      </c>
    </row>
    <row r="851" s="15" customFormat="1">
      <c r="A851" s="15"/>
      <c r="B851" s="254"/>
      <c r="C851" s="255"/>
      <c r="D851" s="234" t="s">
        <v>165</v>
      </c>
      <c r="E851" s="256" t="s">
        <v>1</v>
      </c>
      <c r="F851" s="257" t="s">
        <v>811</v>
      </c>
      <c r="G851" s="255"/>
      <c r="H851" s="258">
        <v>1.2</v>
      </c>
      <c r="I851" s="259"/>
      <c r="J851" s="255"/>
      <c r="K851" s="255"/>
      <c r="L851" s="260"/>
      <c r="M851" s="261"/>
      <c r="N851" s="262"/>
      <c r="O851" s="262"/>
      <c r="P851" s="262"/>
      <c r="Q851" s="262"/>
      <c r="R851" s="262"/>
      <c r="S851" s="262"/>
      <c r="T851" s="263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4" t="s">
        <v>165</v>
      </c>
      <c r="AU851" s="264" t="s">
        <v>83</v>
      </c>
      <c r="AV851" s="15" t="s">
        <v>85</v>
      </c>
      <c r="AW851" s="15" t="s">
        <v>31</v>
      </c>
      <c r="AX851" s="15" t="s">
        <v>75</v>
      </c>
      <c r="AY851" s="264" t="s">
        <v>161</v>
      </c>
    </row>
    <row r="852" s="15" customFormat="1">
      <c r="A852" s="15"/>
      <c r="B852" s="254"/>
      <c r="C852" s="255"/>
      <c r="D852" s="234" t="s">
        <v>165</v>
      </c>
      <c r="E852" s="256" t="s">
        <v>1</v>
      </c>
      <c r="F852" s="257" t="s">
        <v>812</v>
      </c>
      <c r="G852" s="255"/>
      <c r="H852" s="258">
        <v>0.25800000000000001</v>
      </c>
      <c r="I852" s="259"/>
      <c r="J852" s="255"/>
      <c r="K852" s="255"/>
      <c r="L852" s="260"/>
      <c r="M852" s="261"/>
      <c r="N852" s="262"/>
      <c r="O852" s="262"/>
      <c r="P852" s="262"/>
      <c r="Q852" s="262"/>
      <c r="R852" s="262"/>
      <c r="S852" s="262"/>
      <c r="T852" s="263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64" t="s">
        <v>165</v>
      </c>
      <c r="AU852" s="264" t="s">
        <v>83</v>
      </c>
      <c r="AV852" s="15" t="s">
        <v>85</v>
      </c>
      <c r="AW852" s="15" t="s">
        <v>31</v>
      </c>
      <c r="AX852" s="15" t="s">
        <v>75</v>
      </c>
      <c r="AY852" s="264" t="s">
        <v>161</v>
      </c>
    </row>
    <row r="853" s="14" customFormat="1">
      <c r="A853" s="14"/>
      <c r="B853" s="243"/>
      <c r="C853" s="244"/>
      <c r="D853" s="234" t="s">
        <v>165</v>
      </c>
      <c r="E853" s="245" t="s">
        <v>1</v>
      </c>
      <c r="F853" s="246" t="s">
        <v>206</v>
      </c>
      <c r="G853" s="244"/>
      <c r="H853" s="247">
        <v>31.181999999999999</v>
      </c>
      <c r="I853" s="248"/>
      <c r="J853" s="244"/>
      <c r="K853" s="244"/>
      <c r="L853" s="249"/>
      <c r="M853" s="250"/>
      <c r="N853" s="251"/>
      <c r="O853" s="251"/>
      <c r="P853" s="251"/>
      <c r="Q853" s="251"/>
      <c r="R853" s="251"/>
      <c r="S853" s="251"/>
      <c r="T853" s="252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3" t="s">
        <v>165</v>
      </c>
      <c r="AU853" s="253" t="s">
        <v>83</v>
      </c>
      <c r="AV853" s="14" t="s">
        <v>164</v>
      </c>
      <c r="AW853" s="14" t="s">
        <v>31</v>
      </c>
      <c r="AX853" s="14" t="s">
        <v>83</v>
      </c>
      <c r="AY853" s="253" t="s">
        <v>161</v>
      </c>
    </row>
    <row r="854" s="2" customFormat="1" ht="24.15" customHeight="1">
      <c r="A854" s="39"/>
      <c r="B854" s="40"/>
      <c r="C854" s="218" t="s">
        <v>484</v>
      </c>
      <c r="D854" s="218" t="s">
        <v>162</v>
      </c>
      <c r="E854" s="219" t="s">
        <v>813</v>
      </c>
      <c r="F854" s="220" t="s">
        <v>814</v>
      </c>
      <c r="G854" s="221" t="s">
        <v>253</v>
      </c>
      <c r="H854" s="222">
        <v>359.154</v>
      </c>
      <c r="I854" s="223"/>
      <c r="J854" s="224">
        <f>ROUND(I854*H854,2)</f>
        <v>0</v>
      </c>
      <c r="K854" s="225"/>
      <c r="L854" s="45"/>
      <c r="M854" s="226" t="s">
        <v>1</v>
      </c>
      <c r="N854" s="227" t="s">
        <v>40</v>
      </c>
      <c r="O854" s="92"/>
      <c r="P854" s="228">
        <f>O854*H854</f>
        <v>0</v>
      </c>
      <c r="Q854" s="228">
        <v>0</v>
      </c>
      <c r="R854" s="228">
        <f>Q854*H854</f>
        <v>0</v>
      </c>
      <c r="S854" s="228">
        <v>0</v>
      </c>
      <c r="T854" s="229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0" t="s">
        <v>164</v>
      </c>
      <c r="AT854" s="230" t="s">
        <v>162</v>
      </c>
      <c r="AU854" s="230" t="s">
        <v>83</v>
      </c>
      <c r="AY854" s="18" t="s">
        <v>161</v>
      </c>
      <c r="BE854" s="231">
        <f>IF(N854="základní",J854,0)</f>
        <v>0</v>
      </c>
      <c r="BF854" s="231">
        <f>IF(N854="snížená",J854,0)</f>
        <v>0</v>
      </c>
      <c r="BG854" s="231">
        <f>IF(N854="zákl. přenesená",J854,0)</f>
        <v>0</v>
      </c>
      <c r="BH854" s="231">
        <f>IF(N854="sníž. přenesená",J854,0)</f>
        <v>0</v>
      </c>
      <c r="BI854" s="231">
        <f>IF(N854="nulová",J854,0)</f>
        <v>0</v>
      </c>
      <c r="BJ854" s="18" t="s">
        <v>83</v>
      </c>
      <c r="BK854" s="231">
        <f>ROUND(I854*H854,2)</f>
        <v>0</v>
      </c>
      <c r="BL854" s="18" t="s">
        <v>164</v>
      </c>
      <c r="BM854" s="230" t="s">
        <v>815</v>
      </c>
    </row>
    <row r="855" s="13" customFormat="1">
      <c r="A855" s="13"/>
      <c r="B855" s="232"/>
      <c r="C855" s="233"/>
      <c r="D855" s="234" t="s">
        <v>165</v>
      </c>
      <c r="E855" s="235" t="s">
        <v>1</v>
      </c>
      <c r="F855" s="236" t="s">
        <v>816</v>
      </c>
      <c r="G855" s="233"/>
      <c r="H855" s="235" t="s">
        <v>1</v>
      </c>
      <c r="I855" s="237"/>
      <c r="J855" s="233"/>
      <c r="K855" s="233"/>
      <c r="L855" s="238"/>
      <c r="M855" s="239"/>
      <c r="N855" s="240"/>
      <c r="O855" s="240"/>
      <c r="P855" s="240"/>
      <c r="Q855" s="240"/>
      <c r="R855" s="240"/>
      <c r="S855" s="240"/>
      <c r="T855" s="24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2" t="s">
        <v>165</v>
      </c>
      <c r="AU855" s="242" t="s">
        <v>83</v>
      </c>
      <c r="AV855" s="13" t="s">
        <v>83</v>
      </c>
      <c r="AW855" s="13" t="s">
        <v>31</v>
      </c>
      <c r="AX855" s="13" t="s">
        <v>75</v>
      </c>
      <c r="AY855" s="242" t="s">
        <v>161</v>
      </c>
    </row>
    <row r="856" s="13" customFormat="1">
      <c r="A856" s="13"/>
      <c r="B856" s="232"/>
      <c r="C856" s="233"/>
      <c r="D856" s="234" t="s">
        <v>165</v>
      </c>
      <c r="E856" s="235" t="s">
        <v>1</v>
      </c>
      <c r="F856" s="236" t="s">
        <v>817</v>
      </c>
      <c r="G856" s="233"/>
      <c r="H856" s="235" t="s">
        <v>1</v>
      </c>
      <c r="I856" s="237"/>
      <c r="J856" s="233"/>
      <c r="K856" s="233"/>
      <c r="L856" s="238"/>
      <c r="M856" s="239"/>
      <c r="N856" s="240"/>
      <c r="O856" s="240"/>
      <c r="P856" s="240"/>
      <c r="Q856" s="240"/>
      <c r="R856" s="240"/>
      <c r="S856" s="240"/>
      <c r="T856" s="241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2" t="s">
        <v>165</v>
      </c>
      <c r="AU856" s="242" t="s">
        <v>83</v>
      </c>
      <c r="AV856" s="13" t="s">
        <v>83</v>
      </c>
      <c r="AW856" s="13" t="s">
        <v>31</v>
      </c>
      <c r="AX856" s="13" t="s">
        <v>75</v>
      </c>
      <c r="AY856" s="242" t="s">
        <v>161</v>
      </c>
    </row>
    <row r="857" s="15" customFormat="1">
      <c r="A857" s="15"/>
      <c r="B857" s="254"/>
      <c r="C857" s="255"/>
      <c r="D857" s="234" t="s">
        <v>165</v>
      </c>
      <c r="E857" s="256" t="s">
        <v>1</v>
      </c>
      <c r="F857" s="257" t="s">
        <v>818</v>
      </c>
      <c r="G857" s="255"/>
      <c r="H857" s="258">
        <v>61</v>
      </c>
      <c r="I857" s="259"/>
      <c r="J857" s="255"/>
      <c r="K857" s="255"/>
      <c r="L857" s="260"/>
      <c r="M857" s="261"/>
      <c r="N857" s="262"/>
      <c r="O857" s="262"/>
      <c r="P857" s="262"/>
      <c r="Q857" s="262"/>
      <c r="R857" s="262"/>
      <c r="S857" s="262"/>
      <c r="T857" s="263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64" t="s">
        <v>165</v>
      </c>
      <c r="AU857" s="264" t="s">
        <v>83</v>
      </c>
      <c r="AV857" s="15" t="s">
        <v>85</v>
      </c>
      <c r="AW857" s="15" t="s">
        <v>31</v>
      </c>
      <c r="AX857" s="15" t="s">
        <v>75</v>
      </c>
      <c r="AY857" s="264" t="s">
        <v>161</v>
      </c>
    </row>
    <row r="858" s="16" customFormat="1">
      <c r="A858" s="16"/>
      <c r="B858" s="265"/>
      <c r="C858" s="266"/>
      <c r="D858" s="234" t="s">
        <v>165</v>
      </c>
      <c r="E858" s="267" t="s">
        <v>1</v>
      </c>
      <c r="F858" s="268" t="s">
        <v>215</v>
      </c>
      <c r="G858" s="266"/>
      <c r="H858" s="269">
        <v>61</v>
      </c>
      <c r="I858" s="270"/>
      <c r="J858" s="266"/>
      <c r="K858" s="266"/>
      <c r="L858" s="271"/>
      <c r="M858" s="272"/>
      <c r="N858" s="273"/>
      <c r="O858" s="273"/>
      <c r="P858" s="273"/>
      <c r="Q858" s="273"/>
      <c r="R858" s="273"/>
      <c r="S858" s="273"/>
      <c r="T858" s="274"/>
      <c r="U858" s="16"/>
      <c r="V858" s="16"/>
      <c r="W858" s="16"/>
      <c r="X858" s="16"/>
      <c r="Y858" s="16"/>
      <c r="Z858" s="16"/>
      <c r="AA858" s="16"/>
      <c r="AB858" s="16"/>
      <c r="AC858" s="16"/>
      <c r="AD858" s="16"/>
      <c r="AE858" s="16"/>
      <c r="AT858" s="275" t="s">
        <v>165</v>
      </c>
      <c r="AU858" s="275" t="s">
        <v>83</v>
      </c>
      <c r="AV858" s="16" t="s">
        <v>216</v>
      </c>
      <c r="AW858" s="16" t="s">
        <v>31</v>
      </c>
      <c r="AX858" s="16" t="s">
        <v>75</v>
      </c>
      <c r="AY858" s="275" t="s">
        <v>161</v>
      </c>
    </row>
    <row r="859" s="15" customFormat="1">
      <c r="A859" s="15"/>
      <c r="B859" s="254"/>
      <c r="C859" s="255"/>
      <c r="D859" s="234" t="s">
        <v>165</v>
      </c>
      <c r="E859" s="256" t="s">
        <v>1</v>
      </c>
      <c r="F859" s="257" t="s">
        <v>819</v>
      </c>
      <c r="G859" s="255"/>
      <c r="H859" s="258">
        <v>72</v>
      </c>
      <c r="I859" s="259"/>
      <c r="J859" s="255"/>
      <c r="K859" s="255"/>
      <c r="L859" s="260"/>
      <c r="M859" s="261"/>
      <c r="N859" s="262"/>
      <c r="O859" s="262"/>
      <c r="P859" s="262"/>
      <c r="Q859" s="262"/>
      <c r="R859" s="262"/>
      <c r="S859" s="262"/>
      <c r="T859" s="263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4" t="s">
        <v>165</v>
      </c>
      <c r="AU859" s="264" t="s">
        <v>83</v>
      </c>
      <c r="AV859" s="15" t="s">
        <v>85</v>
      </c>
      <c r="AW859" s="15" t="s">
        <v>31</v>
      </c>
      <c r="AX859" s="15" t="s">
        <v>75</v>
      </c>
      <c r="AY859" s="264" t="s">
        <v>161</v>
      </c>
    </row>
    <row r="860" s="16" customFormat="1">
      <c r="A860" s="16"/>
      <c r="B860" s="265"/>
      <c r="C860" s="266"/>
      <c r="D860" s="234" t="s">
        <v>165</v>
      </c>
      <c r="E860" s="267" t="s">
        <v>1</v>
      </c>
      <c r="F860" s="268" t="s">
        <v>215</v>
      </c>
      <c r="G860" s="266"/>
      <c r="H860" s="269">
        <v>72</v>
      </c>
      <c r="I860" s="270"/>
      <c r="J860" s="266"/>
      <c r="K860" s="266"/>
      <c r="L860" s="271"/>
      <c r="M860" s="272"/>
      <c r="N860" s="273"/>
      <c r="O860" s="273"/>
      <c r="P860" s="273"/>
      <c r="Q860" s="273"/>
      <c r="R860" s="273"/>
      <c r="S860" s="273"/>
      <c r="T860" s="274"/>
      <c r="U860" s="16"/>
      <c r="V860" s="16"/>
      <c r="W860" s="16"/>
      <c r="X860" s="16"/>
      <c r="Y860" s="16"/>
      <c r="Z860" s="16"/>
      <c r="AA860" s="16"/>
      <c r="AB860" s="16"/>
      <c r="AC860" s="16"/>
      <c r="AD860" s="16"/>
      <c r="AE860" s="16"/>
      <c r="AT860" s="275" t="s">
        <v>165</v>
      </c>
      <c r="AU860" s="275" t="s">
        <v>83</v>
      </c>
      <c r="AV860" s="16" t="s">
        <v>216</v>
      </c>
      <c r="AW860" s="16" t="s">
        <v>31</v>
      </c>
      <c r="AX860" s="16" t="s">
        <v>75</v>
      </c>
      <c r="AY860" s="275" t="s">
        <v>161</v>
      </c>
    </row>
    <row r="861" s="15" customFormat="1">
      <c r="A861" s="15"/>
      <c r="B861" s="254"/>
      <c r="C861" s="255"/>
      <c r="D861" s="234" t="s">
        <v>165</v>
      </c>
      <c r="E861" s="256" t="s">
        <v>1</v>
      </c>
      <c r="F861" s="257" t="s">
        <v>820</v>
      </c>
      <c r="G861" s="255"/>
      <c r="H861" s="258">
        <v>51</v>
      </c>
      <c r="I861" s="259"/>
      <c r="J861" s="255"/>
      <c r="K861" s="255"/>
      <c r="L861" s="260"/>
      <c r="M861" s="261"/>
      <c r="N861" s="262"/>
      <c r="O861" s="262"/>
      <c r="P861" s="262"/>
      <c r="Q861" s="262"/>
      <c r="R861" s="262"/>
      <c r="S861" s="262"/>
      <c r="T861" s="263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64" t="s">
        <v>165</v>
      </c>
      <c r="AU861" s="264" t="s">
        <v>83</v>
      </c>
      <c r="AV861" s="15" t="s">
        <v>85</v>
      </c>
      <c r="AW861" s="15" t="s">
        <v>31</v>
      </c>
      <c r="AX861" s="15" t="s">
        <v>75</v>
      </c>
      <c r="AY861" s="264" t="s">
        <v>161</v>
      </c>
    </row>
    <row r="862" s="16" customFormat="1">
      <c r="A862" s="16"/>
      <c r="B862" s="265"/>
      <c r="C862" s="266"/>
      <c r="D862" s="234" t="s">
        <v>165</v>
      </c>
      <c r="E862" s="267" t="s">
        <v>1</v>
      </c>
      <c r="F862" s="268" t="s">
        <v>215</v>
      </c>
      <c r="G862" s="266"/>
      <c r="H862" s="269">
        <v>51</v>
      </c>
      <c r="I862" s="270"/>
      <c r="J862" s="266"/>
      <c r="K862" s="266"/>
      <c r="L862" s="271"/>
      <c r="M862" s="272"/>
      <c r="N862" s="273"/>
      <c r="O862" s="273"/>
      <c r="P862" s="273"/>
      <c r="Q862" s="273"/>
      <c r="R862" s="273"/>
      <c r="S862" s="273"/>
      <c r="T862" s="274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T862" s="275" t="s">
        <v>165</v>
      </c>
      <c r="AU862" s="275" t="s">
        <v>83</v>
      </c>
      <c r="AV862" s="16" t="s">
        <v>216</v>
      </c>
      <c r="AW862" s="16" t="s">
        <v>31</v>
      </c>
      <c r="AX862" s="16" t="s">
        <v>75</v>
      </c>
      <c r="AY862" s="275" t="s">
        <v>161</v>
      </c>
    </row>
    <row r="863" s="15" customFormat="1">
      <c r="A863" s="15"/>
      <c r="B863" s="254"/>
      <c r="C863" s="255"/>
      <c r="D863" s="234" t="s">
        <v>165</v>
      </c>
      <c r="E863" s="256" t="s">
        <v>1</v>
      </c>
      <c r="F863" s="257" t="s">
        <v>821</v>
      </c>
      <c r="G863" s="255"/>
      <c r="H863" s="258">
        <v>59</v>
      </c>
      <c r="I863" s="259"/>
      <c r="J863" s="255"/>
      <c r="K863" s="255"/>
      <c r="L863" s="260"/>
      <c r="M863" s="261"/>
      <c r="N863" s="262"/>
      <c r="O863" s="262"/>
      <c r="P863" s="262"/>
      <c r="Q863" s="262"/>
      <c r="R863" s="262"/>
      <c r="S863" s="262"/>
      <c r="T863" s="263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64" t="s">
        <v>165</v>
      </c>
      <c r="AU863" s="264" t="s">
        <v>83</v>
      </c>
      <c r="AV863" s="15" t="s">
        <v>85</v>
      </c>
      <c r="AW863" s="15" t="s">
        <v>31</v>
      </c>
      <c r="AX863" s="15" t="s">
        <v>75</v>
      </c>
      <c r="AY863" s="264" t="s">
        <v>161</v>
      </c>
    </row>
    <row r="864" s="16" customFormat="1">
      <c r="A864" s="16"/>
      <c r="B864" s="265"/>
      <c r="C864" s="266"/>
      <c r="D864" s="234" t="s">
        <v>165</v>
      </c>
      <c r="E864" s="267" t="s">
        <v>1</v>
      </c>
      <c r="F864" s="268" t="s">
        <v>215</v>
      </c>
      <c r="G864" s="266"/>
      <c r="H864" s="269">
        <v>59</v>
      </c>
      <c r="I864" s="270"/>
      <c r="J864" s="266"/>
      <c r="K864" s="266"/>
      <c r="L864" s="271"/>
      <c r="M864" s="272"/>
      <c r="N864" s="273"/>
      <c r="O864" s="273"/>
      <c r="P864" s="273"/>
      <c r="Q864" s="273"/>
      <c r="R864" s="273"/>
      <c r="S864" s="273"/>
      <c r="T864" s="274"/>
      <c r="U864" s="16"/>
      <c r="V864" s="16"/>
      <c r="W864" s="16"/>
      <c r="X864" s="16"/>
      <c r="Y864" s="16"/>
      <c r="Z864" s="16"/>
      <c r="AA864" s="16"/>
      <c r="AB864" s="16"/>
      <c r="AC864" s="16"/>
      <c r="AD864" s="16"/>
      <c r="AE864" s="16"/>
      <c r="AT864" s="275" t="s">
        <v>165</v>
      </c>
      <c r="AU864" s="275" t="s">
        <v>83</v>
      </c>
      <c r="AV864" s="16" t="s">
        <v>216</v>
      </c>
      <c r="AW864" s="16" t="s">
        <v>31</v>
      </c>
      <c r="AX864" s="16" t="s">
        <v>75</v>
      </c>
      <c r="AY864" s="275" t="s">
        <v>161</v>
      </c>
    </row>
    <row r="865" s="13" customFormat="1">
      <c r="A865" s="13"/>
      <c r="B865" s="232"/>
      <c r="C865" s="233"/>
      <c r="D865" s="234" t="s">
        <v>165</v>
      </c>
      <c r="E865" s="235" t="s">
        <v>1</v>
      </c>
      <c r="F865" s="236" t="s">
        <v>822</v>
      </c>
      <c r="G865" s="233"/>
      <c r="H865" s="235" t="s">
        <v>1</v>
      </c>
      <c r="I865" s="237"/>
      <c r="J865" s="233"/>
      <c r="K865" s="233"/>
      <c r="L865" s="238"/>
      <c r="M865" s="239"/>
      <c r="N865" s="240"/>
      <c r="O865" s="240"/>
      <c r="P865" s="240"/>
      <c r="Q865" s="240"/>
      <c r="R865" s="240"/>
      <c r="S865" s="240"/>
      <c r="T865" s="241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2" t="s">
        <v>165</v>
      </c>
      <c r="AU865" s="242" t="s">
        <v>83</v>
      </c>
      <c r="AV865" s="13" t="s">
        <v>83</v>
      </c>
      <c r="AW865" s="13" t="s">
        <v>31</v>
      </c>
      <c r="AX865" s="13" t="s">
        <v>75</v>
      </c>
      <c r="AY865" s="242" t="s">
        <v>161</v>
      </c>
    </row>
    <row r="866" s="15" customFormat="1">
      <c r="A866" s="15"/>
      <c r="B866" s="254"/>
      <c r="C866" s="255"/>
      <c r="D866" s="234" t="s">
        <v>165</v>
      </c>
      <c r="E866" s="256" t="s">
        <v>1</v>
      </c>
      <c r="F866" s="257" t="s">
        <v>823</v>
      </c>
      <c r="G866" s="255"/>
      <c r="H866" s="258">
        <v>90</v>
      </c>
      <c r="I866" s="259"/>
      <c r="J866" s="255"/>
      <c r="K866" s="255"/>
      <c r="L866" s="260"/>
      <c r="M866" s="261"/>
      <c r="N866" s="262"/>
      <c r="O866" s="262"/>
      <c r="P866" s="262"/>
      <c r="Q866" s="262"/>
      <c r="R866" s="262"/>
      <c r="S866" s="262"/>
      <c r="T866" s="263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4" t="s">
        <v>165</v>
      </c>
      <c r="AU866" s="264" t="s">
        <v>83</v>
      </c>
      <c r="AV866" s="15" t="s">
        <v>85</v>
      </c>
      <c r="AW866" s="15" t="s">
        <v>31</v>
      </c>
      <c r="AX866" s="15" t="s">
        <v>75</v>
      </c>
      <c r="AY866" s="264" t="s">
        <v>161</v>
      </c>
    </row>
    <row r="867" s="15" customFormat="1">
      <c r="A867" s="15"/>
      <c r="B867" s="254"/>
      <c r="C867" s="255"/>
      <c r="D867" s="234" t="s">
        <v>165</v>
      </c>
      <c r="E867" s="256" t="s">
        <v>1</v>
      </c>
      <c r="F867" s="257" t="s">
        <v>824</v>
      </c>
      <c r="G867" s="255"/>
      <c r="H867" s="258">
        <v>-42.393000000000001</v>
      </c>
      <c r="I867" s="259"/>
      <c r="J867" s="255"/>
      <c r="K867" s="255"/>
      <c r="L867" s="260"/>
      <c r="M867" s="261"/>
      <c r="N867" s="262"/>
      <c r="O867" s="262"/>
      <c r="P867" s="262"/>
      <c r="Q867" s="262"/>
      <c r="R867" s="262"/>
      <c r="S867" s="262"/>
      <c r="T867" s="263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64" t="s">
        <v>165</v>
      </c>
      <c r="AU867" s="264" t="s">
        <v>83</v>
      </c>
      <c r="AV867" s="15" t="s">
        <v>85</v>
      </c>
      <c r="AW867" s="15" t="s">
        <v>31</v>
      </c>
      <c r="AX867" s="15" t="s">
        <v>75</v>
      </c>
      <c r="AY867" s="264" t="s">
        <v>161</v>
      </c>
    </row>
    <row r="868" s="15" customFormat="1">
      <c r="A868" s="15"/>
      <c r="B868" s="254"/>
      <c r="C868" s="255"/>
      <c r="D868" s="234" t="s">
        <v>165</v>
      </c>
      <c r="E868" s="256" t="s">
        <v>1</v>
      </c>
      <c r="F868" s="257" t="s">
        <v>825</v>
      </c>
      <c r="G868" s="255"/>
      <c r="H868" s="258">
        <v>13.547000000000001</v>
      </c>
      <c r="I868" s="259"/>
      <c r="J868" s="255"/>
      <c r="K868" s="255"/>
      <c r="L868" s="260"/>
      <c r="M868" s="261"/>
      <c r="N868" s="262"/>
      <c r="O868" s="262"/>
      <c r="P868" s="262"/>
      <c r="Q868" s="262"/>
      <c r="R868" s="262"/>
      <c r="S868" s="262"/>
      <c r="T868" s="263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64" t="s">
        <v>165</v>
      </c>
      <c r="AU868" s="264" t="s">
        <v>83</v>
      </c>
      <c r="AV868" s="15" t="s">
        <v>85</v>
      </c>
      <c r="AW868" s="15" t="s">
        <v>31</v>
      </c>
      <c r="AX868" s="15" t="s">
        <v>75</v>
      </c>
      <c r="AY868" s="264" t="s">
        <v>161</v>
      </c>
    </row>
    <row r="869" s="16" customFormat="1">
      <c r="A869" s="16"/>
      <c r="B869" s="265"/>
      <c r="C869" s="266"/>
      <c r="D869" s="234" t="s">
        <v>165</v>
      </c>
      <c r="E869" s="267" t="s">
        <v>1</v>
      </c>
      <c r="F869" s="268" t="s">
        <v>215</v>
      </c>
      <c r="G869" s="266"/>
      <c r="H869" s="269">
        <v>61.154000000000003</v>
      </c>
      <c r="I869" s="270"/>
      <c r="J869" s="266"/>
      <c r="K869" s="266"/>
      <c r="L869" s="271"/>
      <c r="M869" s="272"/>
      <c r="N869" s="273"/>
      <c r="O869" s="273"/>
      <c r="P869" s="273"/>
      <c r="Q869" s="273"/>
      <c r="R869" s="273"/>
      <c r="S869" s="273"/>
      <c r="T869" s="274"/>
      <c r="U869" s="16"/>
      <c r="V869" s="16"/>
      <c r="W869" s="16"/>
      <c r="X869" s="16"/>
      <c r="Y869" s="16"/>
      <c r="Z869" s="16"/>
      <c r="AA869" s="16"/>
      <c r="AB869" s="16"/>
      <c r="AC869" s="16"/>
      <c r="AD869" s="16"/>
      <c r="AE869" s="16"/>
      <c r="AT869" s="275" t="s">
        <v>165</v>
      </c>
      <c r="AU869" s="275" t="s">
        <v>83</v>
      </c>
      <c r="AV869" s="16" t="s">
        <v>216</v>
      </c>
      <c r="AW869" s="16" t="s">
        <v>31</v>
      </c>
      <c r="AX869" s="16" t="s">
        <v>75</v>
      </c>
      <c r="AY869" s="275" t="s">
        <v>161</v>
      </c>
    </row>
    <row r="870" s="13" customFormat="1">
      <c r="A870" s="13"/>
      <c r="B870" s="232"/>
      <c r="C870" s="233"/>
      <c r="D870" s="234" t="s">
        <v>165</v>
      </c>
      <c r="E870" s="235" t="s">
        <v>1</v>
      </c>
      <c r="F870" s="236" t="s">
        <v>826</v>
      </c>
      <c r="G870" s="233"/>
      <c r="H870" s="235" t="s">
        <v>1</v>
      </c>
      <c r="I870" s="237"/>
      <c r="J870" s="233"/>
      <c r="K870" s="233"/>
      <c r="L870" s="238"/>
      <c r="M870" s="239"/>
      <c r="N870" s="240"/>
      <c r="O870" s="240"/>
      <c r="P870" s="240"/>
      <c r="Q870" s="240"/>
      <c r="R870" s="240"/>
      <c r="S870" s="240"/>
      <c r="T870" s="241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2" t="s">
        <v>165</v>
      </c>
      <c r="AU870" s="242" t="s">
        <v>83</v>
      </c>
      <c r="AV870" s="13" t="s">
        <v>83</v>
      </c>
      <c r="AW870" s="13" t="s">
        <v>31</v>
      </c>
      <c r="AX870" s="13" t="s">
        <v>75</v>
      </c>
      <c r="AY870" s="242" t="s">
        <v>161</v>
      </c>
    </row>
    <row r="871" s="15" customFormat="1">
      <c r="A871" s="15"/>
      <c r="B871" s="254"/>
      <c r="C871" s="255"/>
      <c r="D871" s="234" t="s">
        <v>165</v>
      </c>
      <c r="E871" s="256" t="s">
        <v>1</v>
      </c>
      <c r="F871" s="257" t="s">
        <v>625</v>
      </c>
      <c r="G871" s="255"/>
      <c r="H871" s="258">
        <v>55</v>
      </c>
      <c r="I871" s="259"/>
      <c r="J871" s="255"/>
      <c r="K871" s="255"/>
      <c r="L871" s="260"/>
      <c r="M871" s="261"/>
      <c r="N871" s="262"/>
      <c r="O871" s="262"/>
      <c r="P871" s="262"/>
      <c r="Q871" s="262"/>
      <c r="R871" s="262"/>
      <c r="S871" s="262"/>
      <c r="T871" s="263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64" t="s">
        <v>165</v>
      </c>
      <c r="AU871" s="264" t="s">
        <v>83</v>
      </c>
      <c r="AV871" s="15" t="s">
        <v>85</v>
      </c>
      <c r="AW871" s="15" t="s">
        <v>31</v>
      </c>
      <c r="AX871" s="15" t="s">
        <v>75</v>
      </c>
      <c r="AY871" s="264" t="s">
        <v>161</v>
      </c>
    </row>
    <row r="872" s="16" customFormat="1">
      <c r="A872" s="16"/>
      <c r="B872" s="265"/>
      <c r="C872" s="266"/>
      <c r="D872" s="234" t="s">
        <v>165</v>
      </c>
      <c r="E872" s="267" t="s">
        <v>1</v>
      </c>
      <c r="F872" s="268" t="s">
        <v>215</v>
      </c>
      <c r="G872" s="266"/>
      <c r="H872" s="269">
        <v>55</v>
      </c>
      <c r="I872" s="270"/>
      <c r="J872" s="266"/>
      <c r="K872" s="266"/>
      <c r="L872" s="271"/>
      <c r="M872" s="272"/>
      <c r="N872" s="273"/>
      <c r="O872" s="273"/>
      <c r="P872" s="273"/>
      <c r="Q872" s="273"/>
      <c r="R872" s="273"/>
      <c r="S872" s="273"/>
      <c r="T872" s="274"/>
      <c r="U872" s="16"/>
      <c r="V872" s="16"/>
      <c r="W872" s="16"/>
      <c r="X872" s="16"/>
      <c r="Y872" s="16"/>
      <c r="Z872" s="16"/>
      <c r="AA872" s="16"/>
      <c r="AB872" s="16"/>
      <c r="AC872" s="16"/>
      <c r="AD872" s="16"/>
      <c r="AE872" s="16"/>
      <c r="AT872" s="275" t="s">
        <v>165</v>
      </c>
      <c r="AU872" s="275" t="s">
        <v>83</v>
      </c>
      <c r="AV872" s="16" t="s">
        <v>216</v>
      </c>
      <c r="AW872" s="16" t="s">
        <v>31</v>
      </c>
      <c r="AX872" s="16" t="s">
        <v>75</v>
      </c>
      <c r="AY872" s="275" t="s">
        <v>161</v>
      </c>
    </row>
    <row r="873" s="14" customFormat="1">
      <c r="A873" s="14"/>
      <c r="B873" s="243"/>
      <c r="C873" s="244"/>
      <c r="D873" s="234" t="s">
        <v>165</v>
      </c>
      <c r="E873" s="245" t="s">
        <v>1</v>
      </c>
      <c r="F873" s="246" t="s">
        <v>206</v>
      </c>
      <c r="G873" s="244"/>
      <c r="H873" s="247">
        <v>359.154</v>
      </c>
      <c r="I873" s="248"/>
      <c r="J873" s="244"/>
      <c r="K873" s="244"/>
      <c r="L873" s="249"/>
      <c r="M873" s="250"/>
      <c r="N873" s="251"/>
      <c r="O873" s="251"/>
      <c r="P873" s="251"/>
      <c r="Q873" s="251"/>
      <c r="R873" s="251"/>
      <c r="S873" s="251"/>
      <c r="T873" s="252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3" t="s">
        <v>165</v>
      </c>
      <c r="AU873" s="253" t="s">
        <v>83</v>
      </c>
      <c r="AV873" s="14" t="s">
        <v>164</v>
      </c>
      <c r="AW873" s="14" t="s">
        <v>31</v>
      </c>
      <c r="AX873" s="14" t="s">
        <v>83</v>
      </c>
      <c r="AY873" s="253" t="s">
        <v>161</v>
      </c>
    </row>
    <row r="874" s="2" customFormat="1" ht="24.15" customHeight="1">
      <c r="A874" s="39"/>
      <c r="B874" s="40"/>
      <c r="C874" s="218" t="s">
        <v>827</v>
      </c>
      <c r="D874" s="218" t="s">
        <v>162</v>
      </c>
      <c r="E874" s="219" t="s">
        <v>828</v>
      </c>
      <c r="F874" s="220" t="s">
        <v>829</v>
      </c>
      <c r="G874" s="221" t="s">
        <v>253</v>
      </c>
      <c r="H874" s="222">
        <v>80</v>
      </c>
      <c r="I874" s="223"/>
      <c r="J874" s="224">
        <f>ROUND(I874*H874,2)</f>
        <v>0</v>
      </c>
      <c r="K874" s="225"/>
      <c r="L874" s="45"/>
      <c r="M874" s="226" t="s">
        <v>1</v>
      </c>
      <c r="N874" s="227" t="s">
        <v>40</v>
      </c>
      <c r="O874" s="92"/>
      <c r="P874" s="228">
        <f>O874*H874</f>
        <v>0</v>
      </c>
      <c r="Q874" s="228">
        <v>0</v>
      </c>
      <c r="R874" s="228">
        <f>Q874*H874</f>
        <v>0</v>
      </c>
      <c r="S874" s="228">
        <v>0</v>
      </c>
      <c r="T874" s="229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30" t="s">
        <v>164</v>
      </c>
      <c r="AT874" s="230" t="s">
        <v>162</v>
      </c>
      <c r="AU874" s="230" t="s">
        <v>83</v>
      </c>
      <c r="AY874" s="18" t="s">
        <v>161</v>
      </c>
      <c r="BE874" s="231">
        <f>IF(N874="základní",J874,0)</f>
        <v>0</v>
      </c>
      <c r="BF874" s="231">
        <f>IF(N874="snížená",J874,0)</f>
        <v>0</v>
      </c>
      <c r="BG874" s="231">
        <f>IF(N874="zákl. přenesená",J874,0)</f>
        <v>0</v>
      </c>
      <c r="BH874" s="231">
        <f>IF(N874="sníž. přenesená",J874,0)</f>
        <v>0</v>
      </c>
      <c r="BI874" s="231">
        <f>IF(N874="nulová",J874,0)</f>
        <v>0</v>
      </c>
      <c r="BJ874" s="18" t="s">
        <v>83</v>
      </c>
      <c r="BK874" s="231">
        <f>ROUND(I874*H874,2)</f>
        <v>0</v>
      </c>
      <c r="BL874" s="18" t="s">
        <v>164</v>
      </c>
      <c r="BM874" s="230" t="s">
        <v>830</v>
      </c>
    </row>
    <row r="875" s="13" customFormat="1">
      <c r="A875" s="13"/>
      <c r="B875" s="232"/>
      <c r="C875" s="233"/>
      <c r="D875" s="234" t="s">
        <v>165</v>
      </c>
      <c r="E875" s="235" t="s">
        <v>1</v>
      </c>
      <c r="F875" s="236" t="s">
        <v>831</v>
      </c>
      <c r="G875" s="233"/>
      <c r="H875" s="235" t="s">
        <v>1</v>
      </c>
      <c r="I875" s="237"/>
      <c r="J875" s="233"/>
      <c r="K875" s="233"/>
      <c r="L875" s="238"/>
      <c r="M875" s="239"/>
      <c r="N875" s="240"/>
      <c r="O875" s="240"/>
      <c r="P875" s="240"/>
      <c r="Q875" s="240"/>
      <c r="R875" s="240"/>
      <c r="S875" s="240"/>
      <c r="T875" s="241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2" t="s">
        <v>165</v>
      </c>
      <c r="AU875" s="242" t="s">
        <v>83</v>
      </c>
      <c r="AV875" s="13" t="s">
        <v>83</v>
      </c>
      <c r="AW875" s="13" t="s">
        <v>31</v>
      </c>
      <c r="AX875" s="13" t="s">
        <v>75</v>
      </c>
      <c r="AY875" s="242" t="s">
        <v>161</v>
      </c>
    </row>
    <row r="876" s="13" customFormat="1">
      <c r="A876" s="13"/>
      <c r="B876" s="232"/>
      <c r="C876" s="233"/>
      <c r="D876" s="234" t="s">
        <v>165</v>
      </c>
      <c r="E876" s="235" t="s">
        <v>1</v>
      </c>
      <c r="F876" s="236" t="s">
        <v>832</v>
      </c>
      <c r="G876" s="233"/>
      <c r="H876" s="235" t="s">
        <v>1</v>
      </c>
      <c r="I876" s="237"/>
      <c r="J876" s="233"/>
      <c r="K876" s="233"/>
      <c r="L876" s="238"/>
      <c r="M876" s="239"/>
      <c r="N876" s="240"/>
      <c r="O876" s="240"/>
      <c r="P876" s="240"/>
      <c r="Q876" s="240"/>
      <c r="R876" s="240"/>
      <c r="S876" s="240"/>
      <c r="T876" s="241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2" t="s">
        <v>165</v>
      </c>
      <c r="AU876" s="242" t="s">
        <v>83</v>
      </c>
      <c r="AV876" s="13" t="s">
        <v>83</v>
      </c>
      <c r="AW876" s="13" t="s">
        <v>31</v>
      </c>
      <c r="AX876" s="13" t="s">
        <v>75</v>
      </c>
      <c r="AY876" s="242" t="s">
        <v>161</v>
      </c>
    </row>
    <row r="877" s="13" customFormat="1">
      <c r="A877" s="13"/>
      <c r="B877" s="232"/>
      <c r="C877" s="233"/>
      <c r="D877" s="234" t="s">
        <v>165</v>
      </c>
      <c r="E877" s="235" t="s">
        <v>1</v>
      </c>
      <c r="F877" s="236" t="s">
        <v>833</v>
      </c>
      <c r="G877" s="233"/>
      <c r="H877" s="235" t="s">
        <v>1</v>
      </c>
      <c r="I877" s="237"/>
      <c r="J877" s="233"/>
      <c r="K877" s="233"/>
      <c r="L877" s="238"/>
      <c r="M877" s="239"/>
      <c r="N877" s="240"/>
      <c r="O877" s="240"/>
      <c r="P877" s="240"/>
      <c r="Q877" s="240"/>
      <c r="R877" s="240"/>
      <c r="S877" s="240"/>
      <c r="T877" s="241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2" t="s">
        <v>165</v>
      </c>
      <c r="AU877" s="242" t="s">
        <v>83</v>
      </c>
      <c r="AV877" s="13" t="s">
        <v>83</v>
      </c>
      <c r="AW877" s="13" t="s">
        <v>31</v>
      </c>
      <c r="AX877" s="13" t="s">
        <v>75</v>
      </c>
      <c r="AY877" s="242" t="s">
        <v>161</v>
      </c>
    </row>
    <row r="878" s="13" customFormat="1">
      <c r="A878" s="13"/>
      <c r="B878" s="232"/>
      <c r="C878" s="233"/>
      <c r="D878" s="234" t="s">
        <v>165</v>
      </c>
      <c r="E878" s="235" t="s">
        <v>1</v>
      </c>
      <c r="F878" s="236" t="s">
        <v>834</v>
      </c>
      <c r="G878" s="233"/>
      <c r="H878" s="235" t="s">
        <v>1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2" t="s">
        <v>165</v>
      </c>
      <c r="AU878" s="242" t="s">
        <v>83</v>
      </c>
      <c r="AV878" s="13" t="s">
        <v>83</v>
      </c>
      <c r="AW878" s="13" t="s">
        <v>31</v>
      </c>
      <c r="AX878" s="13" t="s">
        <v>75</v>
      </c>
      <c r="AY878" s="242" t="s">
        <v>161</v>
      </c>
    </row>
    <row r="879" s="13" customFormat="1">
      <c r="A879" s="13"/>
      <c r="B879" s="232"/>
      <c r="C879" s="233"/>
      <c r="D879" s="234" t="s">
        <v>165</v>
      </c>
      <c r="E879" s="235" t="s">
        <v>1</v>
      </c>
      <c r="F879" s="236" t="s">
        <v>835</v>
      </c>
      <c r="G879" s="233"/>
      <c r="H879" s="235" t="s">
        <v>1</v>
      </c>
      <c r="I879" s="237"/>
      <c r="J879" s="233"/>
      <c r="K879" s="233"/>
      <c r="L879" s="238"/>
      <c r="M879" s="239"/>
      <c r="N879" s="240"/>
      <c r="O879" s="240"/>
      <c r="P879" s="240"/>
      <c r="Q879" s="240"/>
      <c r="R879" s="240"/>
      <c r="S879" s="240"/>
      <c r="T879" s="241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2" t="s">
        <v>165</v>
      </c>
      <c r="AU879" s="242" t="s">
        <v>83</v>
      </c>
      <c r="AV879" s="13" t="s">
        <v>83</v>
      </c>
      <c r="AW879" s="13" t="s">
        <v>31</v>
      </c>
      <c r="AX879" s="13" t="s">
        <v>75</v>
      </c>
      <c r="AY879" s="242" t="s">
        <v>161</v>
      </c>
    </row>
    <row r="880" s="13" customFormat="1">
      <c r="A880" s="13"/>
      <c r="B880" s="232"/>
      <c r="C880" s="233"/>
      <c r="D880" s="234" t="s">
        <v>165</v>
      </c>
      <c r="E880" s="235" t="s">
        <v>1</v>
      </c>
      <c r="F880" s="236" t="s">
        <v>836</v>
      </c>
      <c r="G880" s="233"/>
      <c r="H880" s="235" t="s">
        <v>1</v>
      </c>
      <c r="I880" s="237"/>
      <c r="J880" s="233"/>
      <c r="K880" s="233"/>
      <c r="L880" s="238"/>
      <c r="M880" s="239"/>
      <c r="N880" s="240"/>
      <c r="O880" s="240"/>
      <c r="P880" s="240"/>
      <c r="Q880" s="240"/>
      <c r="R880" s="240"/>
      <c r="S880" s="240"/>
      <c r="T880" s="241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2" t="s">
        <v>165</v>
      </c>
      <c r="AU880" s="242" t="s">
        <v>83</v>
      </c>
      <c r="AV880" s="13" t="s">
        <v>83</v>
      </c>
      <c r="AW880" s="13" t="s">
        <v>31</v>
      </c>
      <c r="AX880" s="13" t="s">
        <v>75</v>
      </c>
      <c r="AY880" s="242" t="s">
        <v>161</v>
      </c>
    </row>
    <row r="881" s="15" customFormat="1">
      <c r="A881" s="15"/>
      <c r="B881" s="254"/>
      <c r="C881" s="255"/>
      <c r="D881" s="234" t="s">
        <v>165</v>
      </c>
      <c r="E881" s="256" t="s">
        <v>1</v>
      </c>
      <c r="F881" s="257" t="s">
        <v>837</v>
      </c>
      <c r="G881" s="255"/>
      <c r="H881" s="258">
        <v>80</v>
      </c>
      <c r="I881" s="259"/>
      <c r="J881" s="255"/>
      <c r="K881" s="255"/>
      <c r="L881" s="260"/>
      <c r="M881" s="261"/>
      <c r="N881" s="262"/>
      <c r="O881" s="262"/>
      <c r="P881" s="262"/>
      <c r="Q881" s="262"/>
      <c r="R881" s="262"/>
      <c r="S881" s="262"/>
      <c r="T881" s="263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64" t="s">
        <v>165</v>
      </c>
      <c r="AU881" s="264" t="s">
        <v>83</v>
      </c>
      <c r="AV881" s="15" t="s">
        <v>85</v>
      </c>
      <c r="AW881" s="15" t="s">
        <v>31</v>
      </c>
      <c r="AX881" s="15" t="s">
        <v>75</v>
      </c>
      <c r="AY881" s="264" t="s">
        <v>161</v>
      </c>
    </row>
    <row r="882" s="14" customFormat="1">
      <c r="A882" s="14"/>
      <c r="B882" s="243"/>
      <c r="C882" s="244"/>
      <c r="D882" s="234" t="s">
        <v>165</v>
      </c>
      <c r="E882" s="245" t="s">
        <v>1</v>
      </c>
      <c r="F882" s="246" t="s">
        <v>206</v>
      </c>
      <c r="G882" s="244"/>
      <c r="H882" s="247">
        <v>80</v>
      </c>
      <c r="I882" s="248"/>
      <c r="J882" s="244"/>
      <c r="K882" s="244"/>
      <c r="L882" s="249"/>
      <c r="M882" s="250"/>
      <c r="N882" s="251"/>
      <c r="O882" s="251"/>
      <c r="P882" s="251"/>
      <c r="Q882" s="251"/>
      <c r="R882" s="251"/>
      <c r="S882" s="251"/>
      <c r="T882" s="252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3" t="s">
        <v>165</v>
      </c>
      <c r="AU882" s="253" t="s">
        <v>83</v>
      </c>
      <c r="AV882" s="14" t="s">
        <v>164</v>
      </c>
      <c r="AW882" s="14" t="s">
        <v>31</v>
      </c>
      <c r="AX882" s="14" t="s">
        <v>83</v>
      </c>
      <c r="AY882" s="253" t="s">
        <v>161</v>
      </c>
    </row>
    <row r="883" s="12" customFormat="1" ht="25.92" customHeight="1">
      <c r="A883" s="12"/>
      <c r="B883" s="204"/>
      <c r="C883" s="205"/>
      <c r="D883" s="206" t="s">
        <v>74</v>
      </c>
      <c r="E883" s="207" t="s">
        <v>655</v>
      </c>
      <c r="F883" s="207" t="s">
        <v>838</v>
      </c>
      <c r="G883" s="205"/>
      <c r="H883" s="205"/>
      <c r="I883" s="208"/>
      <c r="J883" s="209">
        <f>BK883</f>
        <v>0</v>
      </c>
      <c r="K883" s="205"/>
      <c r="L883" s="210"/>
      <c r="M883" s="211"/>
      <c r="N883" s="212"/>
      <c r="O883" s="212"/>
      <c r="P883" s="213">
        <f>SUM(P884:P899)</f>
        <v>0</v>
      </c>
      <c r="Q883" s="212"/>
      <c r="R883" s="213">
        <f>SUM(R884:R899)</f>
        <v>0</v>
      </c>
      <c r="S883" s="212"/>
      <c r="T883" s="214">
        <f>SUM(T884:T899)</f>
        <v>0</v>
      </c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R883" s="215" t="s">
        <v>83</v>
      </c>
      <c r="AT883" s="216" t="s">
        <v>74</v>
      </c>
      <c r="AU883" s="216" t="s">
        <v>75</v>
      </c>
      <c r="AY883" s="215" t="s">
        <v>161</v>
      </c>
      <c r="BK883" s="217">
        <f>SUM(BK884:BK899)</f>
        <v>0</v>
      </c>
    </row>
    <row r="884" s="2" customFormat="1" ht="16.5" customHeight="1">
      <c r="A884" s="39"/>
      <c r="B884" s="40"/>
      <c r="C884" s="218" t="s">
        <v>505</v>
      </c>
      <c r="D884" s="218" t="s">
        <v>162</v>
      </c>
      <c r="E884" s="219" t="s">
        <v>839</v>
      </c>
      <c r="F884" s="220" t="s">
        <v>840</v>
      </c>
      <c r="G884" s="221" t="s">
        <v>210</v>
      </c>
      <c r="H884" s="222">
        <v>21.869</v>
      </c>
      <c r="I884" s="223"/>
      <c r="J884" s="224">
        <f>ROUND(I884*H884,2)</f>
        <v>0</v>
      </c>
      <c r="K884" s="225"/>
      <c r="L884" s="45"/>
      <c r="M884" s="226" t="s">
        <v>1</v>
      </c>
      <c r="N884" s="227" t="s">
        <v>40</v>
      </c>
      <c r="O884" s="92"/>
      <c r="P884" s="228">
        <f>O884*H884</f>
        <v>0</v>
      </c>
      <c r="Q884" s="228">
        <v>0</v>
      </c>
      <c r="R884" s="228">
        <f>Q884*H884</f>
        <v>0</v>
      </c>
      <c r="S884" s="228">
        <v>0</v>
      </c>
      <c r="T884" s="229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0" t="s">
        <v>164</v>
      </c>
      <c r="AT884" s="230" t="s">
        <v>162</v>
      </c>
      <c r="AU884" s="230" t="s">
        <v>83</v>
      </c>
      <c r="AY884" s="18" t="s">
        <v>161</v>
      </c>
      <c r="BE884" s="231">
        <f>IF(N884="základní",J884,0)</f>
        <v>0</v>
      </c>
      <c r="BF884" s="231">
        <f>IF(N884="snížená",J884,0)</f>
        <v>0</v>
      </c>
      <c r="BG884" s="231">
        <f>IF(N884="zákl. přenesená",J884,0)</f>
        <v>0</v>
      </c>
      <c r="BH884" s="231">
        <f>IF(N884="sníž. přenesená",J884,0)</f>
        <v>0</v>
      </c>
      <c r="BI884" s="231">
        <f>IF(N884="nulová",J884,0)</f>
        <v>0</v>
      </c>
      <c r="BJ884" s="18" t="s">
        <v>83</v>
      </c>
      <c r="BK884" s="231">
        <f>ROUND(I884*H884,2)</f>
        <v>0</v>
      </c>
      <c r="BL884" s="18" t="s">
        <v>164</v>
      </c>
      <c r="BM884" s="230" t="s">
        <v>841</v>
      </c>
    </row>
    <row r="885" s="13" customFormat="1">
      <c r="A885" s="13"/>
      <c r="B885" s="232"/>
      <c r="C885" s="233"/>
      <c r="D885" s="234" t="s">
        <v>165</v>
      </c>
      <c r="E885" s="235" t="s">
        <v>1</v>
      </c>
      <c r="F885" s="236" t="s">
        <v>842</v>
      </c>
      <c r="G885" s="233"/>
      <c r="H885" s="235" t="s">
        <v>1</v>
      </c>
      <c r="I885" s="237"/>
      <c r="J885" s="233"/>
      <c r="K885" s="233"/>
      <c r="L885" s="238"/>
      <c r="M885" s="239"/>
      <c r="N885" s="240"/>
      <c r="O885" s="240"/>
      <c r="P885" s="240"/>
      <c r="Q885" s="240"/>
      <c r="R885" s="240"/>
      <c r="S885" s="240"/>
      <c r="T885" s="241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2" t="s">
        <v>165</v>
      </c>
      <c r="AU885" s="242" t="s">
        <v>83</v>
      </c>
      <c r="AV885" s="13" t="s">
        <v>83</v>
      </c>
      <c r="AW885" s="13" t="s">
        <v>31</v>
      </c>
      <c r="AX885" s="13" t="s">
        <v>75</v>
      </c>
      <c r="AY885" s="242" t="s">
        <v>161</v>
      </c>
    </row>
    <row r="886" s="13" customFormat="1">
      <c r="A886" s="13"/>
      <c r="B886" s="232"/>
      <c r="C886" s="233"/>
      <c r="D886" s="234" t="s">
        <v>165</v>
      </c>
      <c r="E886" s="235" t="s">
        <v>1</v>
      </c>
      <c r="F886" s="236" t="s">
        <v>843</v>
      </c>
      <c r="G886" s="233"/>
      <c r="H886" s="235" t="s">
        <v>1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2" t="s">
        <v>165</v>
      </c>
      <c r="AU886" s="242" t="s">
        <v>83</v>
      </c>
      <c r="AV886" s="13" t="s">
        <v>83</v>
      </c>
      <c r="AW886" s="13" t="s">
        <v>31</v>
      </c>
      <c r="AX886" s="13" t="s">
        <v>75</v>
      </c>
      <c r="AY886" s="242" t="s">
        <v>161</v>
      </c>
    </row>
    <row r="887" s="15" customFormat="1">
      <c r="A887" s="15"/>
      <c r="B887" s="254"/>
      <c r="C887" s="255"/>
      <c r="D887" s="234" t="s">
        <v>165</v>
      </c>
      <c r="E887" s="256" t="s">
        <v>1</v>
      </c>
      <c r="F887" s="257" t="s">
        <v>844</v>
      </c>
      <c r="G887" s="255"/>
      <c r="H887" s="258">
        <v>20.003</v>
      </c>
      <c r="I887" s="259"/>
      <c r="J887" s="255"/>
      <c r="K887" s="255"/>
      <c r="L887" s="260"/>
      <c r="M887" s="261"/>
      <c r="N887" s="262"/>
      <c r="O887" s="262"/>
      <c r="P887" s="262"/>
      <c r="Q887" s="262"/>
      <c r="R887" s="262"/>
      <c r="S887" s="262"/>
      <c r="T887" s="263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64" t="s">
        <v>165</v>
      </c>
      <c r="AU887" s="264" t="s">
        <v>83</v>
      </c>
      <c r="AV887" s="15" t="s">
        <v>85</v>
      </c>
      <c r="AW887" s="15" t="s">
        <v>31</v>
      </c>
      <c r="AX887" s="15" t="s">
        <v>75</v>
      </c>
      <c r="AY887" s="264" t="s">
        <v>161</v>
      </c>
    </row>
    <row r="888" s="16" customFormat="1">
      <c r="A888" s="16"/>
      <c r="B888" s="265"/>
      <c r="C888" s="266"/>
      <c r="D888" s="234" t="s">
        <v>165</v>
      </c>
      <c r="E888" s="267" t="s">
        <v>1</v>
      </c>
      <c r="F888" s="268" t="s">
        <v>215</v>
      </c>
      <c r="G888" s="266"/>
      <c r="H888" s="269">
        <v>20.003</v>
      </c>
      <c r="I888" s="270"/>
      <c r="J888" s="266"/>
      <c r="K888" s="266"/>
      <c r="L888" s="271"/>
      <c r="M888" s="272"/>
      <c r="N888" s="273"/>
      <c r="O888" s="273"/>
      <c r="P888" s="273"/>
      <c r="Q888" s="273"/>
      <c r="R888" s="273"/>
      <c r="S888" s="273"/>
      <c r="T888" s="274"/>
      <c r="U888" s="16"/>
      <c r="V888" s="16"/>
      <c r="W888" s="16"/>
      <c r="X888" s="16"/>
      <c r="Y888" s="16"/>
      <c r="Z888" s="16"/>
      <c r="AA888" s="16"/>
      <c r="AB888" s="16"/>
      <c r="AC888" s="16"/>
      <c r="AD888" s="16"/>
      <c r="AE888" s="16"/>
      <c r="AT888" s="275" t="s">
        <v>165</v>
      </c>
      <c r="AU888" s="275" t="s">
        <v>83</v>
      </c>
      <c r="AV888" s="16" t="s">
        <v>216</v>
      </c>
      <c r="AW888" s="16" t="s">
        <v>31</v>
      </c>
      <c r="AX888" s="16" t="s">
        <v>75</v>
      </c>
      <c r="AY888" s="275" t="s">
        <v>161</v>
      </c>
    </row>
    <row r="889" s="13" customFormat="1">
      <c r="A889" s="13"/>
      <c r="B889" s="232"/>
      <c r="C889" s="233"/>
      <c r="D889" s="234" t="s">
        <v>165</v>
      </c>
      <c r="E889" s="235" t="s">
        <v>1</v>
      </c>
      <c r="F889" s="236" t="s">
        <v>765</v>
      </c>
      <c r="G889" s="233"/>
      <c r="H889" s="235" t="s">
        <v>1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2" t="s">
        <v>165</v>
      </c>
      <c r="AU889" s="242" t="s">
        <v>83</v>
      </c>
      <c r="AV889" s="13" t="s">
        <v>83</v>
      </c>
      <c r="AW889" s="13" t="s">
        <v>31</v>
      </c>
      <c r="AX889" s="13" t="s">
        <v>75</v>
      </c>
      <c r="AY889" s="242" t="s">
        <v>161</v>
      </c>
    </row>
    <row r="890" s="15" customFormat="1">
      <c r="A890" s="15"/>
      <c r="B890" s="254"/>
      <c r="C890" s="255"/>
      <c r="D890" s="234" t="s">
        <v>165</v>
      </c>
      <c r="E890" s="256" t="s">
        <v>1</v>
      </c>
      <c r="F890" s="257" t="s">
        <v>845</v>
      </c>
      <c r="G890" s="255"/>
      <c r="H890" s="258">
        <v>1.8660000000000001</v>
      </c>
      <c r="I890" s="259"/>
      <c r="J890" s="255"/>
      <c r="K890" s="255"/>
      <c r="L890" s="260"/>
      <c r="M890" s="261"/>
      <c r="N890" s="262"/>
      <c r="O890" s="262"/>
      <c r="P890" s="262"/>
      <c r="Q890" s="262"/>
      <c r="R890" s="262"/>
      <c r="S890" s="262"/>
      <c r="T890" s="263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64" t="s">
        <v>165</v>
      </c>
      <c r="AU890" s="264" t="s">
        <v>83</v>
      </c>
      <c r="AV890" s="15" t="s">
        <v>85</v>
      </c>
      <c r="AW890" s="15" t="s">
        <v>31</v>
      </c>
      <c r="AX890" s="15" t="s">
        <v>75</v>
      </c>
      <c r="AY890" s="264" t="s">
        <v>161</v>
      </c>
    </row>
    <row r="891" s="16" customFormat="1">
      <c r="A891" s="16"/>
      <c r="B891" s="265"/>
      <c r="C891" s="266"/>
      <c r="D891" s="234" t="s">
        <v>165</v>
      </c>
      <c r="E891" s="267" t="s">
        <v>1</v>
      </c>
      <c r="F891" s="268" t="s">
        <v>215</v>
      </c>
      <c r="G891" s="266"/>
      <c r="H891" s="269">
        <v>1.8660000000000001</v>
      </c>
      <c r="I891" s="270"/>
      <c r="J891" s="266"/>
      <c r="K891" s="266"/>
      <c r="L891" s="271"/>
      <c r="M891" s="272"/>
      <c r="N891" s="273"/>
      <c r="O891" s="273"/>
      <c r="P891" s="273"/>
      <c r="Q891" s="273"/>
      <c r="R891" s="273"/>
      <c r="S891" s="273"/>
      <c r="T891" s="274"/>
      <c r="U891" s="16"/>
      <c r="V891" s="16"/>
      <c r="W891" s="16"/>
      <c r="X891" s="16"/>
      <c r="Y891" s="16"/>
      <c r="Z891" s="16"/>
      <c r="AA891" s="16"/>
      <c r="AB891" s="16"/>
      <c r="AC891" s="16"/>
      <c r="AD891" s="16"/>
      <c r="AE891" s="16"/>
      <c r="AT891" s="275" t="s">
        <v>165</v>
      </c>
      <c r="AU891" s="275" t="s">
        <v>83</v>
      </c>
      <c r="AV891" s="16" t="s">
        <v>216</v>
      </c>
      <c r="AW891" s="16" t="s">
        <v>31</v>
      </c>
      <c r="AX891" s="16" t="s">
        <v>75</v>
      </c>
      <c r="AY891" s="275" t="s">
        <v>161</v>
      </c>
    </row>
    <row r="892" s="14" customFormat="1">
      <c r="A892" s="14"/>
      <c r="B892" s="243"/>
      <c r="C892" s="244"/>
      <c r="D892" s="234" t="s">
        <v>165</v>
      </c>
      <c r="E892" s="245" t="s">
        <v>1</v>
      </c>
      <c r="F892" s="246" t="s">
        <v>206</v>
      </c>
      <c r="G892" s="244"/>
      <c r="H892" s="247">
        <v>21.869</v>
      </c>
      <c r="I892" s="248"/>
      <c r="J892" s="244"/>
      <c r="K892" s="244"/>
      <c r="L892" s="249"/>
      <c r="M892" s="250"/>
      <c r="N892" s="251"/>
      <c r="O892" s="251"/>
      <c r="P892" s="251"/>
      <c r="Q892" s="251"/>
      <c r="R892" s="251"/>
      <c r="S892" s="251"/>
      <c r="T892" s="252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3" t="s">
        <v>165</v>
      </c>
      <c r="AU892" s="253" t="s">
        <v>83</v>
      </c>
      <c r="AV892" s="14" t="s">
        <v>164</v>
      </c>
      <c r="AW892" s="14" t="s">
        <v>31</v>
      </c>
      <c r="AX892" s="14" t="s">
        <v>83</v>
      </c>
      <c r="AY892" s="253" t="s">
        <v>161</v>
      </c>
    </row>
    <row r="893" s="2" customFormat="1" ht="24.15" customHeight="1">
      <c r="A893" s="39"/>
      <c r="B893" s="40"/>
      <c r="C893" s="218" t="s">
        <v>846</v>
      </c>
      <c r="D893" s="218" t="s">
        <v>162</v>
      </c>
      <c r="E893" s="219" t="s">
        <v>847</v>
      </c>
      <c r="F893" s="220" t="s">
        <v>848</v>
      </c>
      <c r="G893" s="221" t="s">
        <v>253</v>
      </c>
      <c r="H893" s="222">
        <v>81.629999999999995</v>
      </c>
      <c r="I893" s="223"/>
      <c r="J893" s="224">
        <f>ROUND(I893*H893,2)</f>
        <v>0</v>
      </c>
      <c r="K893" s="225"/>
      <c r="L893" s="45"/>
      <c r="M893" s="226" t="s">
        <v>1</v>
      </c>
      <c r="N893" s="227" t="s">
        <v>40</v>
      </c>
      <c r="O893" s="92"/>
      <c r="P893" s="228">
        <f>O893*H893</f>
        <v>0</v>
      </c>
      <c r="Q893" s="228">
        <v>0</v>
      </c>
      <c r="R893" s="228">
        <f>Q893*H893</f>
        <v>0</v>
      </c>
      <c r="S893" s="228">
        <v>0</v>
      </c>
      <c r="T893" s="229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30" t="s">
        <v>164</v>
      </c>
      <c r="AT893" s="230" t="s">
        <v>162</v>
      </c>
      <c r="AU893" s="230" t="s">
        <v>83</v>
      </c>
      <c r="AY893" s="18" t="s">
        <v>161</v>
      </c>
      <c r="BE893" s="231">
        <f>IF(N893="základní",J893,0)</f>
        <v>0</v>
      </c>
      <c r="BF893" s="231">
        <f>IF(N893="snížená",J893,0)</f>
        <v>0</v>
      </c>
      <c r="BG893" s="231">
        <f>IF(N893="zákl. přenesená",J893,0)</f>
        <v>0</v>
      </c>
      <c r="BH893" s="231">
        <f>IF(N893="sníž. přenesená",J893,0)</f>
        <v>0</v>
      </c>
      <c r="BI893" s="231">
        <f>IF(N893="nulová",J893,0)</f>
        <v>0</v>
      </c>
      <c r="BJ893" s="18" t="s">
        <v>83</v>
      </c>
      <c r="BK893" s="231">
        <f>ROUND(I893*H893,2)</f>
        <v>0</v>
      </c>
      <c r="BL893" s="18" t="s">
        <v>164</v>
      </c>
      <c r="BM893" s="230" t="s">
        <v>849</v>
      </c>
    </row>
    <row r="894" s="13" customFormat="1">
      <c r="A894" s="13"/>
      <c r="B894" s="232"/>
      <c r="C894" s="233"/>
      <c r="D894" s="234" t="s">
        <v>165</v>
      </c>
      <c r="E894" s="235" t="s">
        <v>1</v>
      </c>
      <c r="F894" s="236" t="s">
        <v>850</v>
      </c>
      <c r="G894" s="233"/>
      <c r="H894" s="235" t="s">
        <v>1</v>
      </c>
      <c r="I894" s="237"/>
      <c r="J894" s="233"/>
      <c r="K894" s="233"/>
      <c r="L894" s="238"/>
      <c r="M894" s="239"/>
      <c r="N894" s="240"/>
      <c r="O894" s="240"/>
      <c r="P894" s="240"/>
      <c r="Q894" s="240"/>
      <c r="R894" s="240"/>
      <c r="S894" s="240"/>
      <c r="T894" s="24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2" t="s">
        <v>165</v>
      </c>
      <c r="AU894" s="242" t="s">
        <v>83</v>
      </c>
      <c r="AV894" s="13" t="s">
        <v>83</v>
      </c>
      <c r="AW894" s="13" t="s">
        <v>31</v>
      </c>
      <c r="AX894" s="13" t="s">
        <v>75</v>
      </c>
      <c r="AY894" s="242" t="s">
        <v>161</v>
      </c>
    </row>
    <row r="895" s="13" customFormat="1">
      <c r="A895" s="13"/>
      <c r="B895" s="232"/>
      <c r="C895" s="233"/>
      <c r="D895" s="234" t="s">
        <v>165</v>
      </c>
      <c r="E895" s="235" t="s">
        <v>1</v>
      </c>
      <c r="F895" s="236" t="s">
        <v>851</v>
      </c>
      <c r="G895" s="233"/>
      <c r="H895" s="235" t="s">
        <v>1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2" t="s">
        <v>165</v>
      </c>
      <c r="AU895" s="242" t="s">
        <v>83</v>
      </c>
      <c r="AV895" s="13" t="s">
        <v>83</v>
      </c>
      <c r="AW895" s="13" t="s">
        <v>31</v>
      </c>
      <c r="AX895" s="13" t="s">
        <v>75</v>
      </c>
      <c r="AY895" s="242" t="s">
        <v>161</v>
      </c>
    </row>
    <row r="896" s="13" customFormat="1">
      <c r="A896" s="13"/>
      <c r="B896" s="232"/>
      <c r="C896" s="233"/>
      <c r="D896" s="234" t="s">
        <v>165</v>
      </c>
      <c r="E896" s="235" t="s">
        <v>1</v>
      </c>
      <c r="F896" s="236" t="s">
        <v>211</v>
      </c>
      <c r="G896" s="233"/>
      <c r="H896" s="235" t="s">
        <v>1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2" t="s">
        <v>165</v>
      </c>
      <c r="AU896" s="242" t="s">
        <v>83</v>
      </c>
      <c r="AV896" s="13" t="s">
        <v>83</v>
      </c>
      <c r="AW896" s="13" t="s">
        <v>31</v>
      </c>
      <c r="AX896" s="13" t="s">
        <v>75</v>
      </c>
      <c r="AY896" s="242" t="s">
        <v>161</v>
      </c>
    </row>
    <row r="897" s="15" customFormat="1">
      <c r="A897" s="15"/>
      <c r="B897" s="254"/>
      <c r="C897" s="255"/>
      <c r="D897" s="234" t="s">
        <v>165</v>
      </c>
      <c r="E897" s="256" t="s">
        <v>1</v>
      </c>
      <c r="F897" s="257" t="s">
        <v>852</v>
      </c>
      <c r="G897" s="255"/>
      <c r="H897" s="258">
        <v>81.629999999999995</v>
      </c>
      <c r="I897" s="259"/>
      <c r="J897" s="255"/>
      <c r="K897" s="255"/>
      <c r="L897" s="260"/>
      <c r="M897" s="261"/>
      <c r="N897" s="262"/>
      <c r="O897" s="262"/>
      <c r="P897" s="262"/>
      <c r="Q897" s="262"/>
      <c r="R897" s="262"/>
      <c r="S897" s="262"/>
      <c r="T897" s="263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64" t="s">
        <v>165</v>
      </c>
      <c r="AU897" s="264" t="s">
        <v>83</v>
      </c>
      <c r="AV897" s="15" t="s">
        <v>85</v>
      </c>
      <c r="AW897" s="15" t="s">
        <v>31</v>
      </c>
      <c r="AX897" s="15" t="s">
        <v>75</v>
      </c>
      <c r="AY897" s="264" t="s">
        <v>161</v>
      </c>
    </row>
    <row r="898" s="16" customFormat="1">
      <c r="A898" s="16"/>
      <c r="B898" s="265"/>
      <c r="C898" s="266"/>
      <c r="D898" s="234" t="s">
        <v>165</v>
      </c>
      <c r="E898" s="267" t="s">
        <v>1</v>
      </c>
      <c r="F898" s="268" t="s">
        <v>215</v>
      </c>
      <c r="G898" s="266"/>
      <c r="H898" s="269">
        <v>81.629999999999995</v>
      </c>
      <c r="I898" s="270"/>
      <c r="J898" s="266"/>
      <c r="K898" s="266"/>
      <c r="L898" s="271"/>
      <c r="M898" s="272"/>
      <c r="N898" s="273"/>
      <c r="O898" s="273"/>
      <c r="P898" s="273"/>
      <c r="Q898" s="273"/>
      <c r="R898" s="273"/>
      <c r="S898" s="273"/>
      <c r="T898" s="274"/>
      <c r="U898" s="16"/>
      <c r="V898" s="16"/>
      <c r="W898" s="16"/>
      <c r="X898" s="16"/>
      <c r="Y898" s="16"/>
      <c r="Z898" s="16"/>
      <c r="AA898" s="16"/>
      <c r="AB898" s="16"/>
      <c r="AC898" s="16"/>
      <c r="AD898" s="16"/>
      <c r="AE898" s="16"/>
      <c r="AT898" s="275" t="s">
        <v>165</v>
      </c>
      <c r="AU898" s="275" t="s">
        <v>83</v>
      </c>
      <c r="AV898" s="16" t="s">
        <v>216</v>
      </c>
      <c r="AW898" s="16" t="s">
        <v>31</v>
      </c>
      <c r="AX898" s="16" t="s">
        <v>75</v>
      </c>
      <c r="AY898" s="275" t="s">
        <v>161</v>
      </c>
    </row>
    <row r="899" s="14" customFormat="1">
      <c r="A899" s="14"/>
      <c r="B899" s="243"/>
      <c r="C899" s="244"/>
      <c r="D899" s="234" t="s">
        <v>165</v>
      </c>
      <c r="E899" s="245" t="s">
        <v>1</v>
      </c>
      <c r="F899" s="246" t="s">
        <v>206</v>
      </c>
      <c r="G899" s="244"/>
      <c r="H899" s="247">
        <v>81.629999999999995</v>
      </c>
      <c r="I899" s="248"/>
      <c r="J899" s="244"/>
      <c r="K899" s="244"/>
      <c r="L899" s="249"/>
      <c r="M899" s="250"/>
      <c r="N899" s="251"/>
      <c r="O899" s="251"/>
      <c r="P899" s="251"/>
      <c r="Q899" s="251"/>
      <c r="R899" s="251"/>
      <c r="S899" s="251"/>
      <c r="T899" s="25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3" t="s">
        <v>165</v>
      </c>
      <c r="AU899" s="253" t="s">
        <v>83</v>
      </c>
      <c r="AV899" s="14" t="s">
        <v>164</v>
      </c>
      <c r="AW899" s="14" t="s">
        <v>31</v>
      </c>
      <c r="AX899" s="14" t="s">
        <v>83</v>
      </c>
      <c r="AY899" s="253" t="s">
        <v>161</v>
      </c>
    </row>
    <row r="900" s="12" customFormat="1" ht="25.92" customHeight="1">
      <c r="A900" s="12"/>
      <c r="B900" s="204"/>
      <c r="C900" s="205"/>
      <c r="D900" s="206" t="s">
        <v>74</v>
      </c>
      <c r="E900" s="207" t="s">
        <v>237</v>
      </c>
      <c r="F900" s="207" t="s">
        <v>853</v>
      </c>
      <c r="G900" s="205"/>
      <c r="H900" s="205"/>
      <c r="I900" s="208"/>
      <c r="J900" s="209">
        <f>BK900</f>
        <v>0</v>
      </c>
      <c r="K900" s="205"/>
      <c r="L900" s="210"/>
      <c r="M900" s="211"/>
      <c r="N900" s="212"/>
      <c r="O900" s="212"/>
      <c r="P900" s="213">
        <f>P901+SUM(P902:P909)</f>
        <v>0</v>
      </c>
      <c r="Q900" s="212"/>
      <c r="R900" s="213">
        <f>R901+SUM(R902:R909)</f>
        <v>2.8220429999999999</v>
      </c>
      <c r="S900" s="212"/>
      <c r="T900" s="214">
        <f>T901+SUM(T902:T909)</f>
        <v>0</v>
      </c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R900" s="215" t="s">
        <v>83</v>
      </c>
      <c r="AT900" s="216" t="s">
        <v>74</v>
      </c>
      <c r="AU900" s="216" t="s">
        <v>75</v>
      </c>
      <c r="AY900" s="215" t="s">
        <v>161</v>
      </c>
      <c r="BK900" s="217">
        <f>BK901+SUM(BK902:BK909)</f>
        <v>0</v>
      </c>
    </row>
    <row r="901" s="2" customFormat="1" ht="24.15" customHeight="1">
      <c r="A901" s="39"/>
      <c r="B901" s="40"/>
      <c r="C901" s="218" t="s">
        <v>523</v>
      </c>
      <c r="D901" s="218" t="s">
        <v>162</v>
      </c>
      <c r="E901" s="219" t="s">
        <v>854</v>
      </c>
      <c r="F901" s="220" t="s">
        <v>855</v>
      </c>
      <c r="G901" s="221" t="s">
        <v>622</v>
      </c>
      <c r="H901" s="222">
        <v>36</v>
      </c>
      <c r="I901" s="223"/>
      <c r="J901" s="224">
        <f>ROUND(I901*H901,2)</f>
        <v>0</v>
      </c>
      <c r="K901" s="225"/>
      <c r="L901" s="45"/>
      <c r="M901" s="226" t="s">
        <v>1</v>
      </c>
      <c r="N901" s="227" t="s">
        <v>40</v>
      </c>
      <c r="O901" s="92"/>
      <c r="P901" s="228">
        <f>O901*H901</f>
        <v>0</v>
      </c>
      <c r="Q901" s="228">
        <v>0</v>
      </c>
      <c r="R901" s="228">
        <f>Q901*H901</f>
        <v>0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164</v>
      </c>
      <c r="AT901" s="230" t="s">
        <v>162</v>
      </c>
      <c r="AU901" s="230" t="s">
        <v>83</v>
      </c>
      <c r="AY901" s="18" t="s">
        <v>161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83</v>
      </c>
      <c r="BK901" s="231">
        <f>ROUND(I901*H901,2)</f>
        <v>0</v>
      </c>
      <c r="BL901" s="18" t="s">
        <v>164</v>
      </c>
      <c r="BM901" s="230" t="s">
        <v>856</v>
      </c>
    </row>
    <row r="902" s="15" customFormat="1">
      <c r="A902" s="15"/>
      <c r="B902" s="254"/>
      <c r="C902" s="255"/>
      <c r="D902" s="234" t="s">
        <v>165</v>
      </c>
      <c r="E902" s="256" t="s">
        <v>1</v>
      </c>
      <c r="F902" s="257" t="s">
        <v>857</v>
      </c>
      <c r="G902" s="255"/>
      <c r="H902" s="258">
        <v>36</v>
      </c>
      <c r="I902" s="259"/>
      <c r="J902" s="255"/>
      <c r="K902" s="255"/>
      <c r="L902" s="260"/>
      <c r="M902" s="261"/>
      <c r="N902" s="262"/>
      <c r="O902" s="262"/>
      <c r="P902" s="262"/>
      <c r="Q902" s="262"/>
      <c r="R902" s="262"/>
      <c r="S902" s="262"/>
      <c r="T902" s="263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64" t="s">
        <v>165</v>
      </c>
      <c r="AU902" s="264" t="s">
        <v>83</v>
      </c>
      <c r="AV902" s="15" t="s">
        <v>85</v>
      </c>
      <c r="AW902" s="15" t="s">
        <v>31</v>
      </c>
      <c r="AX902" s="15" t="s">
        <v>75</v>
      </c>
      <c r="AY902" s="264" t="s">
        <v>161</v>
      </c>
    </row>
    <row r="903" s="16" customFormat="1">
      <c r="A903" s="16"/>
      <c r="B903" s="265"/>
      <c r="C903" s="266"/>
      <c r="D903" s="234" t="s">
        <v>165</v>
      </c>
      <c r="E903" s="267" t="s">
        <v>1</v>
      </c>
      <c r="F903" s="268" t="s">
        <v>215</v>
      </c>
      <c r="G903" s="266"/>
      <c r="H903" s="269">
        <v>36</v>
      </c>
      <c r="I903" s="270"/>
      <c r="J903" s="266"/>
      <c r="K903" s="266"/>
      <c r="L903" s="271"/>
      <c r="M903" s="272"/>
      <c r="N903" s="273"/>
      <c r="O903" s="273"/>
      <c r="P903" s="273"/>
      <c r="Q903" s="273"/>
      <c r="R903" s="273"/>
      <c r="S903" s="273"/>
      <c r="T903" s="274"/>
      <c r="U903" s="16"/>
      <c r="V903" s="16"/>
      <c r="W903" s="16"/>
      <c r="X903" s="16"/>
      <c r="Y903" s="16"/>
      <c r="Z903" s="16"/>
      <c r="AA903" s="16"/>
      <c r="AB903" s="16"/>
      <c r="AC903" s="16"/>
      <c r="AD903" s="16"/>
      <c r="AE903" s="16"/>
      <c r="AT903" s="275" t="s">
        <v>165</v>
      </c>
      <c r="AU903" s="275" t="s">
        <v>83</v>
      </c>
      <c r="AV903" s="16" t="s">
        <v>216</v>
      </c>
      <c r="AW903" s="16" t="s">
        <v>31</v>
      </c>
      <c r="AX903" s="16" t="s">
        <v>75</v>
      </c>
      <c r="AY903" s="275" t="s">
        <v>161</v>
      </c>
    </row>
    <row r="904" s="14" customFormat="1">
      <c r="A904" s="14"/>
      <c r="B904" s="243"/>
      <c r="C904" s="244"/>
      <c r="D904" s="234" t="s">
        <v>165</v>
      </c>
      <c r="E904" s="245" t="s">
        <v>1</v>
      </c>
      <c r="F904" s="246" t="s">
        <v>206</v>
      </c>
      <c r="G904" s="244"/>
      <c r="H904" s="247">
        <v>36</v>
      </c>
      <c r="I904" s="248"/>
      <c r="J904" s="244"/>
      <c r="K904" s="244"/>
      <c r="L904" s="249"/>
      <c r="M904" s="250"/>
      <c r="N904" s="251"/>
      <c r="O904" s="251"/>
      <c r="P904" s="251"/>
      <c r="Q904" s="251"/>
      <c r="R904" s="251"/>
      <c r="S904" s="251"/>
      <c r="T904" s="252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3" t="s">
        <v>165</v>
      </c>
      <c r="AU904" s="253" t="s">
        <v>83</v>
      </c>
      <c r="AV904" s="14" t="s">
        <v>164</v>
      </c>
      <c r="AW904" s="14" t="s">
        <v>31</v>
      </c>
      <c r="AX904" s="14" t="s">
        <v>83</v>
      </c>
      <c r="AY904" s="253" t="s">
        <v>161</v>
      </c>
    </row>
    <row r="905" s="2" customFormat="1" ht="24.15" customHeight="1">
      <c r="A905" s="39"/>
      <c r="B905" s="40"/>
      <c r="C905" s="218" t="s">
        <v>858</v>
      </c>
      <c r="D905" s="218" t="s">
        <v>162</v>
      </c>
      <c r="E905" s="219" t="s">
        <v>859</v>
      </c>
      <c r="F905" s="220" t="s">
        <v>860</v>
      </c>
      <c r="G905" s="221" t="s">
        <v>622</v>
      </c>
      <c r="H905" s="222">
        <v>15</v>
      </c>
      <c r="I905" s="223"/>
      <c r="J905" s="224">
        <f>ROUND(I905*H905,2)</f>
        <v>0</v>
      </c>
      <c r="K905" s="225"/>
      <c r="L905" s="45"/>
      <c r="M905" s="226" t="s">
        <v>1</v>
      </c>
      <c r="N905" s="227" t="s">
        <v>40</v>
      </c>
      <c r="O905" s="92"/>
      <c r="P905" s="228">
        <f>O905*H905</f>
        <v>0</v>
      </c>
      <c r="Q905" s="228">
        <v>0</v>
      </c>
      <c r="R905" s="228">
        <f>Q905*H905</f>
        <v>0</v>
      </c>
      <c r="S905" s="228">
        <v>0</v>
      </c>
      <c r="T905" s="229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30" t="s">
        <v>164</v>
      </c>
      <c r="AT905" s="230" t="s">
        <v>162</v>
      </c>
      <c r="AU905" s="230" t="s">
        <v>83</v>
      </c>
      <c r="AY905" s="18" t="s">
        <v>161</v>
      </c>
      <c r="BE905" s="231">
        <f>IF(N905="základní",J905,0)</f>
        <v>0</v>
      </c>
      <c r="BF905" s="231">
        <f>IF(N905="snížená",J905,0)</f>
        <v>0</v>
      </c>
      <c r="BG905" s="231">
        <f>IF(N905="zákl. přenesená",J905,0)</f>
        <v>0</v>
      </c>
      <c r="BH905" s="231">
        <f>IF(N905="sníž. přenesená",J905,0)</f>
        <v>0</v>
      </c>
      <c r="BI905" s="231">
        <f>IF(N905="nulová",J905,0)</f>
        <v>0</v>
      </c>
      <c r="BJ905" s="18" t="s">
        <v>83</v>
      </c>
      <c r="BK905" s="231">
        <f>ROUND(I905*H905,2)</f>
        <v>0</v>
      </c>
      <c r="BL905" s="18" t="s">
        <v>164</v>
      </c>
      <c r="BM905" s="230" t="s">
        <v>861</v>
      </c>
    </row>
    <row r="906" s="15" customFormat="1">
      <c r="A906" s="15"/>
      <c r="B906" s="254"/>
      <c r="C906" s="255"/>
      <c r="D906" s="234" t="s">
        <v>165</v>
      </c>
      <c r="E906" s="256" t="s">
        <v>1</v>
      </c>
      <c r="F906" s="257" t="s">
        <v>862</v>
      </c>
      <c r="G906" s="255"/>
      <c r="H906" s="258">
        <v>15</v>
      </c>
      <c r="I906" s="259"/>
      <c r="J906" s="255"/>
      <c r="K906" s="255"/>
      <c r="L906" s="260"/>
      <c r="M906" s="261"/>
      <c r="N906" s="262"/>
      <c r="O906" s="262"/>
      <c r="P906" s="262"/>
      <c r="Q906" s="262"/>
      <c r="R906" s="262"/>
      <c r="S906" s="262"/>
      <c r="T906" s="263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64" t="s">
        <v>165</v>
      </c>
      <c r="AU906" s="264" t="s">
        <v>83</v>
      </c>
      <c r="AV906" s="15" t="s">
        <v>85</v>
      </c>
      <c r="AW906" s="15" t="s">
        <v>31</v>
      </c>
      <c r="AX906" s="15" t="s">
        <v>75</v>
      </c>
      <c r="AY906" s="264" t="s">
        <v>161</v>
      </c>
    </row>
    <row r="907" s="16" customFormat="1">
      <c r="A907" s="16"/>
      <c r="B907" s="265"/>
      <c r="C907" s="266"/>
      <c r="D907" s="234" t="s">
        <v>165</v>
      </c>
      <c r="E907" s="267" t="s">
        <v>1</v>
      </c>
      <c r="F907" s="268" t="s">
        <v>215</v>
      </c>
      <c r="G907" s="266"/>
      <c r="H907" s="269">
        <v>15</v>
      </c>
      <c r="I907" s="270"/>
      <c r="J907" s="266"/>
      <c r="K907" s="266"/>
      <c r="L907" s="271"/>
      <c r="M907" s="272"/>
      <c r="N907" s="273"/>
      <c r="O907" s="273"/>
      <c r="P907" s="273"/>
      <c r="Q907" s="273"/>
      <c r="R907" s="273"/>
      <c r="S907" s="273"/>
      <c r="T907" s="274"/>
      <c r="U907" s="16"/>
      <c r="V907" s="16"/>
      <c r="W907" s="16"/>
      <c r="X907" s="16"/>
      <c r="Y907" s="16"/>
      <c r="Z907" s="16"/>
      <c r="AA907" s="16"/>
      <c r="AB907" s="16"/>
      <c r="AC907" s="16"/>
      <c r="AD907" s="16"/>
      <c r="AE907" s="16"/>
      <c r="AT907" s="275" t="s">
        <v>165</v>
      </c>
      <c r="AU907" s="275" t="s">
        <v>83</v>
      </c>
      <c r="AV907" s="16" t="s">
        <v>216</v>
      </c>
      <c r="AW907" s="16" t="s">
        <v>31</v>
      </c>
      <c r="AX907" s="16" t="s">
        <v>75</v>
      </c>
      <c r="AY907" s="275" t="s">
        <v>161</v>
      </c>
    </row>
    <row r="908" s="14" customFormat="1">
      <c r="A908" s="14"/>
      <c r="B908" s="243"/>
      <c r="C908" s="244"/>
      <c r="D908" s="234" t="s">
        <v>165</v>
      </c>
      <c r="E908" s="245" t="s">
        <v>1</v>
      </c>
      <c r="F908" s="246" t="s">
        <v>206</v>
      </c>
      <c r="G908" s="244"/>
      <c r="H908" s="247">
        <v>15</v>
      </c>
      <c r="I908" s="248"/>
      <c r="J908" s="244"/>
      <c r="K908" s="244"/>
      <c r="L908" s="249"/>
      <c r="M908" s="250"/>
      <c r="N908" s="251"/>
      <c r="O908" s="251"/>
      <c r="P908" s="251"/>
      <c r="Q908" s="251"/>
      <c r="R908" s="251"/>
      <c r="S908" s="251"/>
      <c r="T908" s="252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3" t="s">
        <v>165</v>
      </c>
      <c r="AU908" s="253" t="s">
        <v>83</v>
      </c>
      <c r="AV908" s="14" t="s">
        <v>164</v>
      </c>
      <c r="AW908" s="14" t="s">
        <v>31</v>
      </c>
      <c r="AX908" s="14" t="s">
        <v>83</v>
      </c>
      <c r="AY908" s="253" t="s">
        <v>161</v>
      </c>
    </row>
    <row r="909" s="12" customFormat="1" ht="22.8" customHeight="1">
      <c r="A909" s="12"/>
      <c r="B909" s="204"/>
      <c r="C909" s="205"/>
      <c r="D909" s="206" t="s">
        <v>74</v>
      </c>
      <c r="E909" s="287" t="s">
        <v>863</v>
      </c>
      <c r="F909" s="287" t="s">
        <v>864</v>
      </c>
      <c r="G909" s="205"/>
      <c r="H909" s="205"/>
      <c r="I909" s="208"/>
      <c r="J909" s="288">
        <f>BK909</f>
        <v>0</v>
      </c>
      <c r="K909" s="205"/>
      <c r="L909" s="210"/>
      <c r="M909" s="211"/>
      <c r="N909" s="212"/>
      <c r="O909" s="212"/>
      <c r="P909" s="213">
        <f>SUM(P910:P915)</f>
        <v>0</v>
      </c>
      <c r="Q909" s="212"/>
      <c r="R909" s="213">
        <f>SUM(R910:R915)</f>
        <v>2.8220429999999999</v>
      </c>
      <c r="S909" s="212"/>
      <c r="T909" s="214">
        <f>SUM(T910:T915)</f>
        <v>0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215" t="s">
        <v>83</v>
      </c>
      <c r="AT909" s="216" t="s">
        <v>74</v>
      </c>
      <c r="AU909" s="216" t="s">
        <v>83</v>
      </c>
      <c r="AY909" s="215" t="s">
        <v>161</v>
      </c>
      <c r="BK909" s="217">
        <f>SUM(BK910:BK915)</f>
        <v>0</v>
      </c>
    </row>
    <row r="910" s="2" customFormat="1" ht="24.15" customHeight="1">
      <c r="A910" s="39"/>
      <c r="B910" s="40"/>
      <c r="C910" s="218" t="s">
        <v>541</v>
      </c>
      <c r="D910" s="218" t="s">
        <v>162</v>
      </c>
      <c r="E910" s="219" t="s">
        <v>865</v>
      </c>
      <c r="F910" s="220" t="s">
        <v>866</v>
      </c>
      <c r="G910" s="221" t="s">
        <v>622</v>
      </c>
      <c r="H910" s="222">
        <v>10.5</v>
      </c>
      <c r="I910" s="223"/>
      <c r="J910" s="224">
        <f>ROUND(I910*H910,2)</f>
        <v>0</v>
      </c>
      <c r="K910" s="225"/>
      <c r="L910" s="45"/>
      <c r="M910" s="226" t="s">
        <v>1</v>
      </c>
      <c r="N910" s="227" t="s">
        <v>40</v>
      </c>
      <c r="O910" s="92"/>
      <c r="P910" s="228">
        <f>O910*H910</f>
        <v>0</v>
      </c>
      <c r="Q910" s="228">
        <v>0.2195</v>
      </c>
      <c r="R910" s="228">
        <f>Q910*H910</f>
        <v>2.3047499999999999</v>
      </c>
      <c r="S910" s="228">
        <v>0</v>
      </c>
      <c r="T910" s="229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30" t="s">
        <v>164</v>
      </c>
      <c r="AT910" s="230" t="s">
        <v>162</v>
      </c>
      <c r="AU910" s="230" t="s">
        <v>85</v>
      </c>
      <c r="AY910" s="18" t="s">
        <v>161</v>
      </c>
      <c r="BE910" s="231">
        <f>IF(N910="základní",J910,0)</f>
        <v>0</v>
      </c>
      <c r="BF910" s="231">
        <f>IF(N910="snížená",J910,0)</f>
        <v>0</v>
      </c>
      <c r="BG910" s="231">
        <f>IF(N910="zákl. přenesená",J910,0)</f>
        <v>0</v>
      </c>
      <c r="BH910" s="231">
        <f>IF(N910="sníž. přenesená",J910,0)</f>
        <v>0</v>
      </c>
      <c r="BI910" s="231">
        <f>IF(N910="nulová",J910,0)</f>
        <v>0</v>
      </c>
      <c r="BJ910" s="18" t="s">
        <v>83</v>
      </c>
      <c r="BK910" s="231">
        <f>ROUND(I910*H910,2)</f>
        <v>0</v>
      </c>
      <c r="BL910" s="18" t="s">
        <v>164</v>
      </c>
      <c r="BM910" s="230" t="s">
        <v>867</v>
      </c>
    </row>
    <row r="911" s="13" customFormat="1">
      <c r="A911" s="13"/>
      <c r="B911" s="232"/>
      <c r="C911" s="233"/>
      <c r="D911" s="234" t="s">
        <v>165</v>
      </c>
      <c r="E911" s="235" t="s">
        <v>1</v>
      </c>
      <c r="F911" s="236" t="s">
        <v>868</v>
      </c>
      <c r="G911" s="233"/>
      <c r="H911" s="235" t="s">
        <v>1</v>
      </c>
      <c r="I911" s="237"/>
      <c r="J911" s="233"/>
      <c r="K911" s="233"/>
      <c r="L911" s="238"/>
      <c r="M911" s="239"/>
      <c r="N911" s="240"/>
      <c r="O911" s="240"/>
      <c r="P911" s="240"/>
      <c r="Q911" s="240"/>
      <c r="R911" s="240"/>
      <c r="S911" s="240"/>
      <c r="T911" s="241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2" t="s">
        <v>165</v>
      </c>
      <c r="AU911" s="242" t="s">
        <v>85</v>
      </c>
      <c r="AV911" s="13" t="s">
        <v>83</v>
      </c>
      <c r="AW911" s="13" t="s">
        <v>31</v>
      </c>
      <c r="AX911" s="13" t="s">
        <v>75</v>
      </c>
      <c r="AY911" s="242" t="s">
        <v>161</v>
      </c>
    </row>
    <row r="912" s="15" customFormat="1">
      <c r="A912" s="15"/>
      <c r="B912" s="254"/>
      <c r="C912" s="255"/>
      <c r="D912" s="234" t="s">
        <v>165</v>
      </c>
      <c r="E912" s="256" t="s">
        <v>1</v>
      </c>
      <c r="F912" s="257" t="s">
        <v>869</v>
      </c>
      <c r="G912" s="255"/>
      <c r="H912" s="258">
        <v>10.5</v>
      </c>
      <c r="I912" s="259"/>
      <c r="J912" s="255"/>
      <c r="K912" s="255"/>
      <c r="L912" s="260"/>
      <c r="M912" s="261"/>
      <c r="N912" s="262"/>
      <c r="O912" s="262"/>
      <c r="P912" s="262"/>
      <c r="Q912" s="262"/>
      <c r="R912" s="262"/>
      <c r="S912" s="262"/>
      <c r="T912" s="263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64" t="s">
        <v>165</v>
      </c>
      <c r="AU912" s="264" t="s">
        <v>85</v>
      </c>
      <c r="AV912" s="15" t="s">
        <v>85</v>
      </c>
      <c r="AW912" s="15" t="s">
        <v>31</v>
      </c>
      <c r="AX912" s="15" t="s">
        <v>83</v>
      </c>
      <c r="AY912" s="264" t="s">
        <v>161</v>
      </c>
    </row>
    <row r="913" s="2" customFormat="1" ht="24.15" customHeight="1">
      <c r="A913" s="39"/>
      <c r="B913" s="40"/>
      <c r="C913" s="276" t="s">
        <v>870</v>
      </c>
      <c r="D913" s="276" t="s">
        <v>656</v>
      </c>
      <c r="E913" s="277" t="s">
        <v>871</v>
      </c>
      <c r="F913" s="278" t="s">
        <v>872</v>
      </c>
      <c r="G913" s="279" t="s">
        <v>622</v>
      </c>
      <c r="H913" s="280">
        <v>10.710000000000001</v>
      </c>
      <c r="I913" s="281"/>
      <c r="J913" s="282">
        <f>ROUND(I913*H913,2)</f>
        <v>0</v>
      </c>
      <c r="K913" s="283"/>
      <c r="L913" s="284"/>
      <c r="M913" s="285" t="s">
        <v>1</v>
      </c>
      <c r="N913" s="286" t="s">
        <v>40</v>
      </c>
      <c r="O913" s="92"/>
      <c r="P913" s="228">
        <f>O913*H913</f>
        <v>0</v>
      </c>
      <c r="Q913" s="228">
        <v>0.048300000000000003</v>
      </c>
      <c r="R913" s="228">
        <f>Q913*H913</f>
        <v>0.51729300000000011</v>
      </c>
      <c r="S913" s="228">
        <v>0</v>
      </c>
      <c r="T913" s="229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30" t="s">
        <v>237</v>
      </c>
      <c r="AT913" s="230" t="s">
        <v>656</v>
      </c>
      <c r="AU913" s="230" t="s">
        <v>85</v>
      </c>
      <c r="AY913" s="18" t="s">
        <v>161</v>
      </c>
      <c r="BE913" s="231">
        <f>IF(N913="základní",J913,0)</f>
        <v>0</v>
      </c>
      <c r="BF913" s="231">
        <f>IF(N913="snížená",J913,0)</f>
        <v>0</v>
      </c>
      <c r="BG913" s="231">
        <f>IF(N913="zákl. přenesená",J913,0)</f>
        <v>0</v>
      </c>
      <c r="BH913" s="231">
        <f>IF(N913="sníž. přenesená",J913,0)</f>
        <v>0</v>
      </c>
      <c r="BI913" s="231">
        <f>IF(N913="nulová",J913,0)</f>
        <v>0</v>
      </c>
      <c r="BJ913" s="18" t="s">
        <v>83</v>
      </c>
      <c r="BK913" s="231">
        <f>ROUND(I913*H913,2)</f>
        <v>0</v>
      </c>
      <c r="BL913" s="18" t="s">
        <v>164</v>
      </c>
      <c r="BM913" s="230" t="s">
        <v>873</v>
      </c>
    </row>
    <row r="914" s="15" customFormat="1">
      <c r="A914" s="15"/>
      <c r="B914" s="254"/>
      <c r="C914" s="255"/>
      <c r="D914" s="234" t="s">
        <v>165</v>
      </c>
      <c r="E914" s="256" t="s">
        <v>1</v>
      </c>
      <c r="F914" s="257" t="s">
        <v>869</v>
      </c>
      <c r="G914" s="255"/>
      <c r="H914" s="258">
        <v>10.5</v>
      </c>
      <c r="I914" s="259"/>
      <c r="J914" s="255"/>
      <c r="K914" s="255"/>
      <c r="L914" s="260"/>
      <c r="M914" s="261"/>
      <c r="N914" s="262"/>
      <c r="O914" s="262"/>
      <c r="P914" s="262"/>
      <c r="Q914" s="262"/>
      <c r="R914" s="262"/>
      <c r="S914" s="262"/>
      <c r="T914" s="263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64" t="s">
        <v>165</v>
      </c>
      <c r="AU914" s="264" t="s">
        <v>85</v>
      </c>
      <c r="AV914" s="15" t="s">
        <v>85</v>
      </c>
      <c r="AW914" s="15" t="s">
        <v>31</v>
      </c>
      <c r="AX914" s="15" t="s">
        <v>83</v>
      </c>
      <c r="AY914" s="264" t="s">
        <v>161</v>
      </c>
    </row>
    <row r="915" s="15" customFormat="1">
      <c r="A915" s="15"/>
      <c r="B915" s="254"/>
      <c r="C915" s="255"/>
      <c r="D915" s="234" t="s">
        <v>165</v>
      </c>
      <c r="E915" s="255"/>
      <c r="F915" s="257" t="s">
        <v>874</v>
      </c>
      <c r="G915" s="255"/>
      <c r="H915" s="258">
        <v>10.710000000000001</v>
      </c>
      <c r="I915" s="259"/>
      <c r="J915" s="255"/>
      <c r="K915" s="255"/>
      <c r="L915" s="260"/>
      <c r="M915" s="261"/>
      <c r="N915" s="262"/>
      <c r="O915" s="262"/>
      <c r="P915" s="262"/>
      <c r="Q915" s="262"/>
      <c r="R915" s="262"/>
      <c r="S915" s="262"/>
      <c r="T915" s="263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64" t="s">
        <v>165</v>
      </c>
      <c r="AU915" s="264" t="s">
        <v>85</v>
      </c>
      <c r="AV915" s="15" t="s">
        <v>85</v>
      </c>
      <c r="AW915" s="15" t="s">
        <v>4</v>
      </c>
      <c r="AX915" s="15" t="s">
        <v>83</v>
      </c>
      <c r="AY915" s="264" t="s">
        <v>161</v>
      </c>
    </row>
    <row r="916" s="12" customFormat="1" ht="25.92" customHeight="1">
      <c r="A916" s="12"/>
      <c r="B916" s="204"/>
      <c r="C916" s="205"/>
      <c r="D916" s="206" t="s">
        <v>74</v>
      </c>
      <c r="E916" s="207" t="s">
        <v>587</v>
      </c>
      <c r="F916" s="207" t="s">
        <v>875</v>
      </c>
      <c r="G916" s="205"/>
      <c r="H916" s="205"/>
      <c r="I916" s="208"/>
      <c r="J916" s="209">
        <f>BK916</f>
        <v>0</v>
      </c>
      <c r="K916" s="205"/>
      <c r="L916" s="210"/>
      <c r="M916" s="211"/>
      <c r="N916" s="212"/>
      <c r="O916" s="212"/>
      <c r="P916" s="213">
        <f>P917</f>
        <v>0</v>
      </c>
      <c r="Q916" s="212"/>
      <c r="R916" s="213">
        <f>R917</f>
        <v>0</v>
      </c>
      <c r="S916" s="212"/>
      <c r="T916" s="214">
        <f>T917</f>
        <v>0</v>
      </c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R916" s="215" t="s">
        <v>83</v>
      </c>
      <c r="AT916" s="216" t="s">
        <v>74</v>
      </c>
      <c r="AU916" s="216" t="s">
        <v>75</v>
      </c>
      <c r="AY916" s="215" t="s">
        <v>161</v>
      </c>
      <c r="BK916" s="217">
        <f>BK917</f>
        <v>0</v>
      </c>
    </row>
    <row r="917" s="2" customFormat="1" ht="33" customHeight="1">
      <c r="A917" s="39"/>
      <c r="B917" s="40"/>
      <c r="C917" s="218" t="s">
        <v>551</v>
      </c>
      <c r="D917" s="218" t="s">
        <v>162</v>
      </c>
      <c r="E917" s="219" t="s">
        <v>876</v>
      </c>
      <c r="F917" s="220" t="s">
        <v>877</v>
      </c>
      <c r="G917" s="221" t="s">
        <v>878</v>
      </c>
      <c r="H917" s="289"/>
      <c r="I917" s="223"/>
      <c r="J917" s="224">
        <f>ROUND(I917*H917,2)</f>
        <v>0</v>
      </c>
      <c r="K917" s="225"/>
      <c r="L917" s="45"/>
      <c r="M917" s="226" t="s">
        <v>1</v>
      </c>
      <c r="N917" s="227" t="s">
        <v>40</v>
      </c>
      <c r="O917" s="92"/>
      <c r="P917" s="228">
        <f>O917*H917</f>
        <v>0</v>
      </c>
      <c r="Q917" s="228">
        <v>0</v>
      </c>
      <c r="R917" s="228">
        <f>Q917*H917</f>
        <v>0</v>
      </c>
      <c r="S917" s="228">
        <v>0</v>
      </c>
      <c r="T917" s="229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30" t="s">
        <v>164</v>
      </c>
      <c r="AT917" s="230" t="s">
        <v>162</v>
      </c>
      <c r="AU917" s="230" t="s">
        <v>83</v>
      </c>
      <c r="AY917" s="18" t="s">
        <v>161</v>
      </c>
      <c r="BE917" s="231">
        <f>IF(N917="základní",J917,0)</f>
        <v>0</v>
      </c>
      <c r="BF917" s="231">
        <f>IF(N917="snížená",J917,0)</f>
        <v>0</v>
      </c>
      <c r="BG917" s="231">
        <f>IF(N917="zákl. přenesená",J917,0)</f>
        <v>0</v>
      </c>
      <c r="BH917" s="231">
        <f>IF(N917="sníž. přenesená",J917,0)</f>
        <v>0</v>
      </c>
      <c r="BI917" s="231">
        <f>IF(N917="nulová",J917,0)</f>
        <v>0</v>
      </c>
      <c r="BJ917" s="18" t="s">
        <v>83</v>
      </c>
      <c r="BK917" s="231">
        <f>ROUND(I917*H917,2)</f>
        <v>0</v>
      </c>
      <c r="BL917" s="18" t="s">
        <v>164</v>
      </c>
      <c r="BM917" s="230" t="s">
        <v>879</v>
      </c>
    </row>
    <row r="918" s="12" customFormat="1" ht="25.92" customHeight="1">
      <c r="A918" s="12"/>
      <c r="B918" s="204"/>
      <c r="C918" s="205"/>
      <c r="D918" s="206" t="s">
        <v>74</v>
      </c>
      <c r="E918" s="207" t="s">
        <v>880</v>
      </c>
      <c r="F918" s="207" t="s">
        <v>881</v>
      </c>
      <c r="G918" s="205"/>
      <c r="H918" s="205"/>
      <c r="I918" s="208"/>
      <c r="J918" s="209">
        <f>BK918</f>
        <v>0</v>
      </c>
      <c r="K918" s="205"/>
      <c r="L918" s="210"/>
      <c r="M918" s="211"/>
      <c r="N918" s="212"/>
      <c r="O918" s="212"/>
      <c r="P918" s="213">
        <f>SUM(P919:P929)</f>
        <v>0</v>
      </c>
      <c r="Q918" s="212"/>
      <c r="R918" s="213">
        <f>SUM(R919:R929)</f>
        <v>0</v>
      </c>
      <c r="S918" s="212"/>
      <c r="T918" s="214">
        <f>SUM(T919:T929)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15" t="s">
        <v>83</v>
      </c>
      <c r="AT918" s="216" t="s">
        <v>74</v>
      </c>
      <c r="AU918" s="216" t="s">
        <v>75</v>
      </c>
      <c r="AY918" s="215" t="s">
        <v>161</v>
      </c>
      <c r="BK918" s="217">
        <f>SUM(BK919:BK929)</f>
        <v>0</v>
      </c>
    </row>
    <row r="919" s="2" customFormat="1" ht="16.5" customHeight="1">
      <c r="A919" s="39"/>
      <c r="B919" s="40"/>
      <c r="C919" s="218" t="s">
        <v>863</v>
      </c>
      <c r="D919" s="218" t="s">
        <v>162</v>
      </c>
      <c r="E919" s="219" t="s">
        <v>882</v>
      </c>
      <c r="F919" s="220" t="s">
        <v>883</v>
      </c>
      <c r="G919" s="221" t="s">
        <v>253</v>
      </c>
      <c r="H919" s="222">
        <v>376.60000000000002</v>
      </c>
      <c r="I919" s="223"/>
      <c r="J919" s="224">
        <f>ROUND(I919*H919,2)</f>
        <v>0</v>
      </c>
      <c r="K919" s="225"/>
      <c r="L919" s="45"/>
      <c r="M919" s="226" t="s">
        <v>1</v>
      </c>
      <c r="N919" s="227" t="s">
        <v>40</v>
      </c>
      <c r="O919" s="92"/>
      <c r="P919" s="228">
        <f>O919*H919</f>
        <v>0</v>
      </c>
      <c r="Q919" s="228">
        <v>0</v>
      </c>
      <c r="R919" s="228">
        <f>Q919*H919</f>
        <v>0</v>
      </c>
      <c r="S919" s="228">
        <v>0</v>
      </c>
      <c r="T919" s="229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0" t="s">
        <v>164</v>
      </c>
      <c r="AT919" s="230" t="s">
        <v>162</v>
      </c>
      <c r="AU919" s="230" t="s">
        <v>83</v>
      </c>
      <c r="AY919" s="18" t="s">
        <v>161</v>
      </c>
      <c r="BE919" s="231">
        <f>IF(N919="základní",J919,0)</f>
        <v>0</v>
      </c>
      <c r="BF919" s="231">
        <f>IF(N919="snížená",J919,0)</f>
        <v>0</v>
      </c>
      <c r="BG919" s="231">
        <f>IF(N919="zákl. přenesená",J919,0)</f>
        <v>0</v>
      </c>
      <c r="BH919" s="231">
        <f>IF(N919="sníž. přenesená",J919,0)</f>
        <v>0</v>
      </c>
      <c r="BI919" s="231">
        <f>IF(N919="nulová",J919,0)</f>
        <v>0</v>
      </c>
      <c r="BJ919" s="18" t="s">
        <v>83</v>
      </c>
      <c r="BK919" s="231">
        <f>ROUND(I919*H919,2)</f>
        <v>0</v>
      </c>
      <c r="BL919" s="18" t="s">
        <v>164</v>
      </c>
      <c r="BM919" s="230" t="s">
        <v>884</v>
      </c>
    </row>
    <row r="920" s="2" customFormat="1" ht="24.15" customHeight="1">
      <c r="A920" s="39"/>
      <c r="B920" s="40"/>
      <c r="C920" s="218" t="s">
        <v>561</v>
      </c>
      <c r="D920" s="218" t="s">
        <v>162</v>
      </c>
      <c r="E920" s="219" t="s">
        <v>885</v>
      </c>
      <c r="F920" s="220" t="s">
        <v>886</v>
      </c>
      <c r="G920" s="221" t="s">
        <v>262</v>
      </c>
      <c r="H920" s="222">
        <v>1</v>
      </c>
      <c r="I920" s="223"/>
      <c r="J920" s="224">
        <f>ROUND(I920*H920,2)</f>
        <v>0</v>
      </c>
      <c r="K920" s="225"/>
      <c r="L920" s="45"/>
      <c r="M920" s="226" t="s">
        <v>1</v>
      </c>
      <c r="N920" s="227" t="s">
        <v>40</v>
      </c>
      <c r="O920" s="92"/>
      <c r="P920" s="228">
        <f>O920*H920</f>
        <v>0</v>
      </c>
      <c r="Q920" s="228">
        <v>0</v>
      </c>
      <c r="R920" s="228">
        <f>Q920*H920</f>
        <v>0</v>
      </c>
      <c r="S920" s="228">
        <v>0</v>
      </c>
      <c r="T920" s="229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30" t="s">
        <v>164</v>
      </c>
      <c r="AT920" s="230" t="s">
        <v>162</v>
      </c>
      <c r="AU920" s="230" t="s">
        <v>83</v>
      </c>
      <c r="AY920" s="18" t="s">
        <v>161</v>
      </c>
      <c r="BE920" s="231">
        <f>IF(N920="základní",J920,0)</f>
        <v>0</v>
      </c>
      <c r="BF920" s="231">
        <f>IF(N920="snížená",J920,0)</f>
        <v>0</v>
      </c>
      <c r="BG920" s="231">
        <f>IF(N920="zákl. přenesená",J920,0)</f>
        <v>0</v>
      </c>
      <c r="BH920" s="231">
        <f>IF(N920="sníž. přenesená",J920,0)</f>
        <v>0</v>
      </c>
      <c r="BI920" s="231">
        <f>IF(N920="nulová",J920,0)</f>
        <v>0</v>
      </c>
      <c r="BJ920" s="18" t="s">
        <v>83</v>
      </c>
      <c r="BK920" s="231">
        <f>ROUND(I920*H920,2)</f>
        <v>0</v>
      </c>
      <c r="BL920" s="18" t="s">
        <v>164</v>
      </c>
      <c r="BM920" s="230" t="s">
        <v>887</v>
      </c>
    </row>
    <row r="921" s="2" customFormat="1" ht="24.15" customHeight="1">
      <c r="A921" s="39"/>
      <c r="B921" s="40"/>
      <c r="C921" s="218" t="s">
        <v>888</v>
      </c>
      <c r="D921" s="218" t="s">
        <v>162</v>
      </c>
      <c r="E921" s="219" t="s">
        <v>889</v>
      </c>
      <c r="F921" s="220" t="s">
        <v>890</v>
      </c>
      <c r="G921" s="221" t="s">
        <v>262</v>
      </c>
      <c r="H921" s="222">
        <v>1</v>
      </c>
      <c r="I921" s="223"/>
      <c r="J921" s="224">
        <f>ROUND(I921*H921,2)</f>
        <v>0</v>
      </c>
      <c r="K921" s="225"/>
      <c r="L921" s="45"/>
      <c r="M921" s="226" t="s">
        <v>1</v>
      </c>
      <c r="N921" s="227" t="s">
        <v>40</v>
      </c>
      <c r="O921" s="92"/>
      <c r="P921" s="228">
        <f>O921*H921</f>
        <v>0</v>
      </c>
      <c r="Q921" s="228">
        <v>0</v>
      </c>
      <c r="R921" s="228">
        <f>Q921*H921</f>
        <v>0</v>
      </c>
      <c r="S921" s="228">
        <v>0</v>
      </c>
      <c r="T921" s="229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30" t="s">
        <v>164</v>
      </c>
      <c r="AT921" s="230" t="s">
        <v>162</v>
      </c>
      <c r="AU921" s="230" t="s">
        <v>83</v>
      </c>
      <c r="AY921" s="18" t="s">
        <v>161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18" t="s">
        <v>83</v>
      </c>
      <c r="BK921" s="231">
        <f>ROUND(I921*H921,2)</f>
        <v>0</v>
      </c>
      <c r="BL921" s="18" t="s">
        <v>164</v>
      </c>
      <c r="BM921" s="230" t="s">
        <v>891</v>
      </c>
    </row>
    <row r="922" s="13" customFormat="1">
      <c r="A922" s="13"/>
      <c r="B922" s="232"/>
      <c r="C922" s="233"/>
      <c r="D922" s="234" t="s">
        <v>165</v>
      </c>
      <c r="E922" s="235" t="s">
        <v>1</v>
      </c>
      <c r="F922" s="236" t="s">
        <v>831</v>
      </c>
      <c r="G922" s="233"/>
      <c r="H922" s="235" t="s">
        <v>1</v>
      </c>
      <c r="I922" s="237"/>
      <c r="J922" s="233"/>
      <c r="K922" s="233"/>
      <c r="L922" s="238"/>
      <c r="M922" s="239"/>
      <c r="N922" s="240"/>
      <c r="O922" s="240"/>
      <c r="P922" s="240"/>
      <c r="Q922" s="240"/>
      <c r="R922" s="240"/>
      <c r="S922" s="240"/>
      <c r="T922" s="241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2" t="s">
        <v>165</v>
      </c>
      <c r="AU922" s="242" t="s">
        <v>83</v>
      </c>
      <c r="AV922" s="13" t="s">
        <v>83</v>
      </c>
      <c r="AW922" s="13" t="s">
        <v>31</v>
      </c>
      <c r="AX922" s="13" t="s">
        <v>75</v>
      </c>
      <c r="AY922" s="242" t="s">
        <v>161</v>
      </c>
    </row>
    <row r="923" s="13" customFormat="1">
      <c r="A923" s="13"/>
      <c r="B923" s="232"/>
      <c r="C923" s="233"/>
      <c r="D923" s="234" t="s">
        <v>165</v>
      </c>
      <c r="E923" s="235" t="s">
        <v>1</v>
      </c>
      <c r="F923" s="236" t="s">
        <v>892</v>
      </c>
      <c r="G923" s="233"/>
      <c r="H923" s="235" t="s">
        <v>1</v>
      </c>
      <c r="I923" s="237"/>
      <c r="J923" s="233"/>
      <c r="K923" s="233"/>
      <c r="L923" s="238"/>
      <c r="M923" s="239"/>
      <c r="N923" s="240"/>
      <c r="O923" s="240"/>
      <c r="P923" s="240"/>
      <c r="Q923" s="240"/>
      <c r="R923" s="240"/>
      <c r="S923" s="240"/>
      <c r="T923" s="241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2" t="s">
        <v>165</v>
      </c>
      <c r="AU923" s="242" t="s">
        <v>83</v>
      </c>
      <c r="AV923" s="13" t="s">
        <v>83</v>
      </c>
      <c r="AW923" s="13" t="s">
        <v>31</v>
      </c>
      <c r="AX923" s="13" t="s">
        <v>75</v>
      </c>
      <c r="AY923" s="242" t="s">
        <v>161</v>
      </c>
    </row>
    <row r="924" s="13" customFormat="1">
      <c r="A924" s="13"/>
      <c r="B924" s="232"/>
      <c r="C924" s="233"/>
      <c r="D924" s="234" t="s">
        <v>165</v>
      </c>
      <c r="E924" s="235" t="s">
        <v>1</v>
      </c>
      <c r="F924" s="236" t="s">
        <v>893</v>
      </c>
      <c r="G924" s="233"/>
      <c r="H924" s="235" t="s">
        <v>1</v>
      </c>
      <c r="I924" s="237"/>
      <c r="J924" s="233"/>
      <c r="K924" s="233"/>
      <c r="L924" s="238"/>
      <c r="M924" s="239"/>
      <c r="N924" s="240"/>
      <c r="O924" s="240"/>
      <c r="P924" s="240"/>
      <c r="Q924" s="240"/>
      <c r="R924" s="240"/>
      <c r="S924" s="240"/>
      <c r="T924" s="241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2" t="s">
        <v>165</v>
      </c>
      <c r="AU924" s="242" t="s">
        <v>83</v>
      </c>
      <c r="AV924" s="13" t="s">
        <v>83</v>
      </c>
      <c r="AW924" s="13" t="s">
        <v>31</v>
      </c>
      <c r="AX924" s="13" t="s">
        <v>75</v>
      </c>
      <c r="AY924" s="242" t="s">
        <v>161</v>
      </c>
    </row>
    <row r="925" s="13" customFormat="1">
      <c r="A925" s="13"/>
      <c r="B925" s="232"/>
      <c r="C925" s="233"/>
      <c r="D925" s="234" t="s">
        <v>165</v>
      </c>
      <c r="E925" s="235" t="s">
        <v>1</v>
      </c>
      <c r="F925" s="236" t="s">
        <v>894</v>
      </c>
      <c r="G925" s="233"/>
      <c r="H925" s="235" t="s">
        <v>1</v>
      </c>
      <c r="I925" s="237"/>
      <c r="J925" s="233"/>
      <c r="K925" s="233"/>
      <c r="L925" s="238"/>
      <c r="M925" s="239"/>
      <c r="N925" s="240"/>
      <c r="O925" s="240"/>
      <c r="P925" s="240"/>
      <c r="Q925" s="240"/>
      <c r="R925" s="240"/>
      <c r="S925" s="240"/>
      <c r="T925" s="241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2" t="s">
        <v>165</v>
      </c>
      <c r="AU925" s="242" t="s">
        <v>83</v>
      </c>
      <c r="AV925" s="13" t="s">
        <v>83</v>
      </c>
      <c r="AW925" s="13" t="s">
        <v>31</v>
      </c>
      <c r="AX925" s="13" t="s">
        <v>75</v>
      </c>
      <c r="AY925" s="242" t="s">
        <v>161</v>
      </c>
    </row>
    <row r="926" s="13" customFormat="1">
      <c r="A926" s="13"/>
      <c r="B926" s="232"/>
      <c r="C926" s="233"/>
      <c r="D926" s="234" t="s">
        <v>165</v>
      </c>
      <c r="E926" s="235" t="s">
        <v>1</v>
      </c>
      <c r="F926" s="236" t="s">
        <v>895</v>
      </c>
      <c r="G926" s="233"/>
      <c r="H926" s="235" t="s">
        <v>1</v>
      </c>
      <c r="I926" s="237"/>
      <c r="J926" s="233"/>
      <c r="K926" s="233"/>
      <c r="L926" s="238"/>
      <c r="M926" s="239"/>
      <c r="N926" s="240"/>
      <c r="O926" s="240"/>
      <c r="P926" s="240"/>
      <c r="Q926" s="240"/>
      <c r="R926" s="240"/>
      <c r="S926" s="240"/>
      <c r="T926" s="241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2" t="s">
        <v>165</v>
      </c>
      <c r="AU926" s="242" t="s">
        <v>83</v>
      </c>
      <c r="AV926" s="13" t="s">
        <v>83</v>
      </c>
      <c r="AW926" s="13" t="s">
        <v>31</v>
      </c>
      <c r="AX926" s="13" t="s">
        <v>75</v>
      </c>
      <c r="AY926" s="242" t="s">
        <v>161</v>
      </c>
    </row>
    <row r="927" s="13" customFormat="1">
      <c r="A927" s="13"/>
      <c r="B927" s="232"/>
      <c r="C927" s="233"/>
      <c r="D927" s="234" t="s">
        <v>165</v>
      </c>
      <c r="E927" s="235" t="s">
        <v>1</v>
      </c>
      <c r="F927" s="236" t="s">
        <v>896</v>
      </c>
      <c r="G927" s="233"/>
      <c r="H927" s="235" t="s">
        <v>1</v>
      </c>
      <c r="I927" s="237"/>
      <c r="J927" s="233"/>
      <c r="K927" s="233"/>
      <c r="L927" s="238"/>
      <c r="M927" s="239"/>
      <c r="N927" s="240"/>
      <c r="O927" s="240"/>
      <c r="P927" s="240"/>
      <c r="Q927" s="240"/>
      <c r="R927" s="240"/>
      <c r="S927" s="240"/>
      <c r="T927" s="241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2" t="s">
        <v>165</v>
      </c>
      <c r="AU927" s="242" t="s">
        <v>83</v>
      </c>
      <c r="AV927" s="13" t="s">
        <v>83</v>
      </c>
      <c r="AW927" s="13" t="s">
        <v>31</v>
      </c>
      <c r="AX927" s="13" t="s">
        <v>75</v>
      </c>
      <c r="AY927" s="242" t="s">
        <v>161</v>
      </c>
    </row>
    <row r="928" s="15" customFormat="1">
      <c r="A928" s="15"/>
      <c r="B928" s="254"/>
      <c r="C928" s="255"/>
      <c r="D928" s="234" t="s">
        <v>165</v>
      </c>
      <c r="E928" s="256" t="s">
        <v>1</v>
      </c>
      <c r="F928" s="257" t="s">
        <v>897</v>
      </c>
      <c r="G928" s="255"/>
      <c r="H928" s="258">
        <v>1</v>
      </c>
      <c r="I928" s="259"/>
      <c r="J928" s="255"/>
      <c r="K928" s="255"/>
      <c r="L928" s="260"/>
      <c r="M928" s="261"/>
      <c r="N928" s="262"/>
      <c r="O928" s="262"/>
      <c r="P928" s="262"/>
      <c r="Q928" s="262"/>
      <c r="R928" s="262"/>
      <c r="S928" s="262"/>
      <c r="T928" s="263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64" t="s">
        <v>165</v>
      </c>
      <c r="AU928" s="264" t="s">
        <v>83</v>
      </c>
      <c r="AV928" s="15" t="s">
        <v>85</v>
      </c>
      <c r="AW928" s="15" t="s">
        <v>31</v>
      </c>
      <c r="AX928" s="15" t="s">
        <v>75</v>
      </c>
      <c r="AY928" s="264" t="s">
        <v>161</v>
      </c>
    </row>
    <row r="929" s="14" customFormat="1">
      <c r="A929" s="14"/>
      <c r="B929" s="243"/>
      <c r="C929" s="244"/>
      <c r="D929" s="234" t="s">
        <v>165</v>
      </c>
      <c r="E929" s="245" t="s">
        <v>1</v>
      </c>
      <c r="F929" s="246" t="s">
        <v>206</v>
      </c>
      <c r="G929" s="244"/>
      <c r="H929" s="247">
        <v>1</v>
      </c>
      <c r="I929" s="248"/>
      <c r="J929" s="244"/>
      <c r="K929" s="244"/>
      <c r="L929" s="249"/>
      <c r="M929" s="250"/>
      <c r="N929" s="251"/>
      <c r="O929" s="251"/>
      <c r="P929" s="251"/>
      <c r="Q929" s="251"/>
      <c r="R929" s="251"/>
      <c r="S929" s="251"/>
      <c r="T929" s="252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3" t="s">
        <v>165</v>
      </c>
      <c r="AU929" s="253" t="s">
        <v>83</v>
      </c>
      <c r="AV929" s="14" t="s">
        <v>164</v>
      </c>
      <c r="AW929" s="14" t="s">
        <v>31</v>
      </c>
      <c r="AX929" s="14" t="s">
        <v>83</v>
      </c>
      <c r="AY929" s="253" t="s">
        <v>161</v>
      </c>
    </row>
    <row r="930" s="12" customFormat="1" ht="25.92" customHeight="1">
      <c r="A930" s="12"/>
      <c r="B930" s="204"/>
      <c r="C930" s="205"/>
      <c r="D930" s="206" t="s">
        <v>74</v>
      </c>
      <c r="E930" s="207" t="s">
        <v>594</v>
      </c>
      <c r="F930" s="207" t="s">
        <v>898</v>
      </c>
      <c r="G930" s="205"/>
      <c r="H930" s="205"/>
      <c r="I930" s="208"/>
      <c r="J930" s="209">
        <f>BK930</f>
        <v>0</v>
      </c>
      <c r="K930" s="205"/>
      <c r="L930" s="210"/>
      <c r="M930" s="211"/>
      <c r="N930" s="212"/>
      <c r="O930" s="212"/>
      <c r="P930" s="213">
        <f>SUM(P931:P1035)</f>
        <v>0</v>
      </c>
      <c r="Q930" s="212"/>
      <c r="R930" s="213">
        <f>SUM(R931:R1035)</f>
        <v>0</v>
      </c>
      <c r="S930" s="212"/>
      <c r="T930" s="214">
        <f>SUM(T931:T1035)</f>
        <v>0</v>
      </c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R930" s="215" t="s">
        <v>83</v>
      </c>
      <c r="AT930" s="216" t="s">
        <v>74</v>
      </c>
      <c r="AU930" s="216" t="s">
        <v>75</v>
      </c>
      <c r="AY930" s="215" t="s">
        <v>161</v>
      </c>
      <c r="BK930" s="217">
        <f>SUM(BK931:BK1035)</f>
        <v>0</v>
      </c>
    </row>
    <row r="931" s="2" customFormat="1" ht="24.15" customHeight="1">
      <c r="A931" s="39"/>
      <c r="B931" s="40"/>
      <c r="C931" s="218" t="s">
        <v>587</v>
      </c>
      <c r="D931" s="218" t="s">
        <v>162</v>
      </c>
      <c r="E931" s="219" t="s">
        <v>899</v>
      </c>
      <c r="F931" s="220" t="s">
        <v>900</v>
      </c>
      <c r="G931" s="221" t="s">
        <v>262</v>
      </c>
      <c r="H931" s="222">
        <v>1</v>
      </c>
      <c r="I931" s="223"/>
      <c r="J931" s="224">
        <f>ROUND(I931*H931,2)</f>
        <v>0</v>
      </c>
      <c r="K931" s="225"/>
      <c r="L931" s="45"/>
      <c r="M931" s="226" t="s">
        <v>1</v>
      </c>
      <c r="N931" s="227" t="s">
        <v>40</v>
      </c>
      <c r="O931" s="92"/>
      <c r="P931" s="228">
        <f>O931*H931</f>
        <v>0</v>
      </c>
      <c r="Q931" s="228">
        <v>0</v>
      </c>
      <c r="R931" s="228">
        <f>Q931*H931</f>
        <v>0</v>
      </c>
      <c r="S931" s="228">
        <v>0</v>
      </c>
      <c r="T931" s="229">
        <f>S931*H931</f>
        <v>0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30" t="s">
        <v>164</v>
      </c>
      <c r="AT931" s="230" t="s">
        <v>162</v>
      </c>
      <c r="AU931" s="230" t="s">
        <v>83</v>
      </c>
      <c r="AY931" s="18" t="s">
        <v>161</v>
      </c>
      <c r="BE931" s="231">
        <f>IF(N931="základní",J931,0)</f>
        <v>0</v>
      </c>
      <c r="BF931" s="231">
        <f>IF(N931="snížená",J931,0)</f>
        <v>0</v>
      </c>
      <c r="BG931" s="231">
        <f>IF(N931="zákl. přenesená",J931,0)</f>
        <v>0</v>
      </c>
      <c r="BH931" s="231">
        <f>IF(N931="sníž. přenesená",J931,0)</f>
        <v>0</v>
      </c>
      <c r="BI931" s="231">
        <f>IF(N931="nulová",J931,0)</f>
        <v>0</v>
      </c>
      <c r="BJ931" s="18" t="s">
        <v>83</v>
      </c>
      <c r="BK931" s="231">
        <f>ROUND(I931*H931,2)</f>
        <v>0</v>
      </c>
      <c r="BL931" s="18" t="s">
        <v>164</v>
      </c>
      <c r="BM931" s="230" t="s">
        <v>901</v>
      </c>
    </row>
    <row r="932" s="2" customFormat="1" ht="24.15" customHeight="1">
      <c r="A932" s="39"/>
      <c r="B932" s="40"/>
      <c r="C932" s="218" t="s">
        <v>880</v>
      </c>
      <c r="D932" s="218" t="s">
        <v>162</v>
      </c>
      <c r="E932" s="219" t="s">
        <v>902</v>
      </c>
      <c r="F932" s="220" t="s">
        <v>903</v>
      </c>
      <c r="G932" s="221" t="s">
        <v>262</v>
      </c>
      <c r="H932" s="222">
        <v>1</v>
      </c>
      <c r="I932" s="223"/>
      <c r="J932" s="224">
        <f>ROUND(I932*H932,2)</f>
        <v>0</v>
      </c>
      <c r="K932" s="225"/>
      <c r="L932" s="45"/>
      <c r="M932" s="226" t="s">
        <v>1</v>
      </c>
      <c r="N932" s="227" t="s">
        <v>40</v>
      </c>
      <c r="O932" s="92"/>
      <c r="P932" s="228">
        <f>O932*H932</f>
        <v>0</v>
      </c>
      <c r="Q932" s="228">
        <v>0</v>
      </c>
      <c r="R932" s="228">
        <f>Q932*H932</f>
        <v>0</v>
      </c>
      <c r="S932" s="228">
        <v>0</v>
      </c>
      <c r="T932" s="229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0" t="s">
        <v>164</v>
      </c>
      <c r="AT932" s="230" t="s">
        <v>162</v>
      </c>
      <c r="AU932" s="230" t="s">
        <v>83</v>
      </c>
      <c r="AY932" s="18" t="s">
        <v>161</v>
      </c>
      <c r="BE932" s="231">
        <f>IF(N932="základní",J932,0)</f>
        <v>0</v>
      </c>
      <c r="BF932" s="231">
        <f>IF(N932="snížená",J932,0)</f>
        <v>0</v>
      </c>
      <c r="BG932" s="231">
        <f>IF(N932="zákl. přenesená",J932,0)</f>
        <v>0</v>
      </c>
      <c r="BH932" s="231">
        <f>IF(N932="sníž. přenesená",J932,0)</f>
        <v>0</v>
      </c>
      <c r="BI932" s="231">
        <f>IF(N932="nulová",J932,0)</f>
        <v>0</v>
      </c>
      <c r="BJ932" s="18" t="s">
        <v>83</v>
      </c>
      <c r="BK932" s="231">
        <f>ROUND(I932*H932,2)</f>
        <v>0</v>
      </c>
      <c r="BL932" s="18" t="s">
        <v>164</v>
      </c>
      <c r="BM932" s="230" t="s">
        <v>904</v>
      </c>
    </row>
    <row r="933" s="13" customFormat="1">
      <c r="A933" s="13"/>
      <c r="B933" s="232"/>
      <c r="C933" s="233"/>
      <c r="D933" s="234" t="s">
        <v>165</v>
      </c>
      <c r="E933" s="235" t="s">
        <v>1</v>
      </c>
      <c r="F933" s="236" t="s">
        <v>831</v>
      </c>
      <c r="G933" s="233"/>
      <c r="H933" s="235" t="s">
        <v>1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2" t="s">
        <v>165</v>
      </c>
      <c r="AU933" s="242" t="s">
        <v>83</v>
      </c>
      <c r="AV933" s="13" t="s">
        <v>83</v>
      </c>
      <c r="AW933" s="13" t="s">
        <v>31</v>
      </c>
      <c r="AX933" s="13" t="s">
        <v>75</v>
      </c>
      <c r="AY933" s="242" t="s">
        <v>161</v>
      </c>
    </row>
    <row r="934" s="13" customFormat="1">
      <c r="A934" s="13"/>
      <c r="B934" s="232"/>
      <c r="C934" s="233"/>
      <c r="D934" s="234" t="s">
        <v>165</v>
      </c>
      <c r="E934" s="235" t="s">
        <v>1</v>
      </c>
      <c r="F934" s="236" t="s">
        <v>905</v>
      </c>
      <c r="G934" s="233"/>
      <c r="H934" s="235" t="s">
        <v>1</v>
      </c>
      <c r="I934" s="237"/>
      <c r="J934" s="233"/>
      <c r="K934" s="233"/>
      <c r="L934" s="238"/>
      <c r="M934" s="239"/>
      <c r="N934" s="240"/>
      <c r="O934" s="240"/>
      <c r="P934" s="240"/>
      <c r="Q934" s="240"/>
      <c r="R934" s="240"/>
      <c r="S934" s="240"/>
      <c r="T934" s="241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2" t="s">
        <v>165</v>
      </c>
      <c r="AU934" s="242" t="s">
        <v>83</v>
      </c>
      <c r="AV934" s="13" t="s">
        <v>83</v>
      </c>
      <c r="AW934" s="13" t="s">
        <v>31</v>
      </c>
      <c r="AX934" s="13" t="s">
        <v>75</v>
      </c>
      <c r="AY934" s="242" t="s">
        <v>161</v>
      </c>
    </row>
    <row r="935" s="13" customFormat="1">
      <c r="A935" s="13"/>
      <c r="B935" s="232"/>
      <c r="C935" s="233"/>
      <c r="D935" s="234" t="s">
        <v>165</v>
      </c>
      <c r="E935" s="235" t="s">
        <v>1</v>
      </c>
      <c r="F935" s="236" t="s">
        <v>906</v>
      </c>
      <c r="G935" s="233"/>
      <c r="H935" s="235" t="s">
        <v>1</v>
      </c>
      <c r="I935" s="237"/>
      <c r="J935" s="233"/>
      <c r="K935" s="233"/>
      <c r="L935" s="238"/>
      <c r="M935" s="239"/>
      <c r="N935" s="240"/>
      <c r="O935" s="240"/>
      <c r="P935" s="240"/>
      <c r="Q935" s="240"/>
      <c r="R935" s="240"/>
      <c r="S935" s="240"/>
      <c r="T935" s="241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2" t="s">
        <v>165</v>
      </c>
      <c r="AU935" s="242" t="s">
        <v>83</v>
      </c>
      <c r="AV935" s="13" t="s">
        <v>83</v>
      </c>
      <c r="AW935" s="13" t="s">
        <v>31</v>
      </c>
      <c r="AX935" s="13" t="s">
        <v>75</v>
      </c>
      <c r="AY935" s="242" t="s">
        <v>161</v>
      </c>
    </row>
    <row r="936" s="13" customFormat="1">
      <c r="A936" s="13"/>
      <c r="B936" s="232"/>
      <c r="C936" s="233"/>
      <c r="D936" s="234" t="s">
        <v>165</v>
      </c>
      <c r="E936" s="235" t="s">
        <v>1</v>
      </c>
      <c r="F936" s="236" t="s">
        <v>907</v>
      </c>
      <c r="G936" s="233"/>
      <c r="H936" s="235" t="s">
        <v>1</v>
      </c>
      <c r="I936" s="237"/>
      <c r="J936" s="233"/>
      <c r="K936" s="233"/>
      <c r="L936" s="238"/>
      <c r="M936" s="239"/>
      <c r="N936" s="240"/>
      <c r="O936" s="240"/>
      <c r="P936" s="240"/>
      <c r="Q936" s="240"/>
      <c r="R936" s="240"/>
      <c r="S936" s="240"/>
      <c r="T936" s="241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2" t="s">
        <v>165</v>
      </c>
      <c r="AU936" s="242" t="s">
        <v>83</v>
      </c>
      <c r="AV936" s="13" t="s">
        <v>83</v>
      </c>
      <c r="AW936" s="13" t="s">
        <v>31</v>
      </c>
      <c r="AX936" s="13" t="s">
        <v>75</v>
      </c>
      <c r="AY936" s="242" t="s">
        <v>161</v>
      </c>
    </row>
    <row r="937" s="13" customFormat="1">
      <c r="A937" s="13"/>
      <c r="B937" s="232"/>
      <c r="C937" s="233"/>
      <c r="D937" s="234" t="s">
        <v>165</v>
      </c>
      <c r="E937" s="235" t="s">
        <v>1</v>
      </c>
      <c r="F937" s="236" t="s">
        <v>908</v>
      </c>
      <c r="G937" s="233"/>
      <c r="H937" s="235" t="s">
        <v>1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2" t="s">
        <v>165</v>
      </c>
      <c r="AU937" s="242" t="s">
        <v>83</v>
      </c>
      <c r="AV937" s="13" t="s">
        <v>83</v>
      </c>
      <c r="AW937" s="13" t="s">
        <v>31</v>
      </c>
      <c r="AX937" s="13" t="s">
        <v>75</v>
      </c>
      <c r="AY937" s="242" t="s">
        <v>161</v>
      </c>
    </row>
    <row r="938" s="13" customFormat="1">
      <c r="A938" s="13"/>
      <c r="B938" s="232"/>
      <c r="C938" s="233"/>
      <c r="D938" s="234" t="s">
        <v>165</v>
      </c>
      <c r="E938" s="235" t="s">
        <v>1</v>
      </c>
      <c r="F938" s="236" t="s">
        <v>909</v>
      </c>
      <c r="G938" s="233"/>
      <c r="H938" s="235" t="s">
        <v>1</v>
      </c>
      <c r="I938" s="237"/>
      <c r="J938" s="233"/>
      <c r="K938" s="233"/>
      <c r="L938" s="238"/>
      <c r="M938" s="239"/>
      <c r="N938" s="240"/>
      <c r="O938" s="240"/>
      <c r="P938" s="240"/>
      <c r="Q938" s="240"/>
      <c r="R938" s="240"/>
      <c r="S938" s="240"/>
      <c r="T938" s="241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2" t="s">
        <v>165</v>
      </c>
      <c r="AU938" s="242" t="s">
        <v>83</v>
      </c>
      <c r="AV938" s="13" t="s">
        <v>83</v>
      </c>
      <c r="AW938" s="13" t="s">
        <v>31</v>
      </c>
      <c r="AX938" s="13" t="s">
        <v>75</v>
      </c>
      <c r="AY938" s="242" t="s">
        <v>161</v>
      </c>
    </row>
    <row r="939" s="13" customFormat="1">
      <c r="A939" s="13"/>
      <c r="B939" s="232"/>
      <c r="C939" s="233"/>
      <c r="D939" s="234" t="s">
        <v>165</v>
      </c>
      <c r="E939" s="235" t="s">
        <v>1</v>
      </c>
      <c r="F939" s="236" t="s">
        <v>910</v>
      </c>
      <c r="G939" s="233"/>
      <c r="H939" s="235" t="s">
        <v>1</v>
      </c>
      <c r="I939" s="237"/>
      <c r="J939" s="233"/>
      <c r="K939" s="233"/>
      <c r="L939" s="238"/>
      <c r="M939" s="239"/>
      <c r="N939" s="240"/>
      <c r="O939" s="240"/>
      <c r="P939" s="240"/>
      <c r="Q939" s="240"/>
      <c r="R939" s="240"/>
      <c r="S939" s="240"/>
      <c r="T939" s="241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2" t="s">
        <v>165</v>
      </c>
      <c r="AU939" s="242" t="s">
        <v>83</v>
      </c>
      <c r="AV939" s="13" t="s">
        <v>83</v>
      </c>
      <c r="AW939" s="13" t="s">
        <v>31</v>
      </c>
      <c r="AX939" s="13" t="s">
        <v>75</v>
      </c>
      <c r="AY939" s="242" t="s">
        <v>161</v>
      </c>
    </row>
    <row r="940" s="15" customFormat="1">
      <c r="A940" s="15"/>
      <c r="B940" s="254"/>
      <c r="C940" s="255"/>
      <c r="D940" s="234" t="s">
        <v>165</v>
      </c>
      <c r="E940" s="256" t="s">
        <v>1</v>
      </c>
      <c r="F940" s="257" t="s">
        <v>911</v>
      </c>
      <c r="G940" s="255"/>
      <c r="H940" s="258">
        <v>1</v>
      </c>
      <c r="I940" s="259"/>
      <c r="J940" s="255"/>
      <c r="K940" s="255"/>
      <c r="L940" s="260"/>
      <c r="M940" s="261"/>
      <c r="N940" s="262"/>
      <c r="O940" s="262"/>
      <c r="P940" s="262"/>
      <c r="Q940" s="262"/>
      <c r="R940" s="262"/>
      <c r="S940" s="262"/>
      <c r="T940" s="263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64" t="s">
        <v>165</v>
      </c>
      <c r="AU940" s="264" t="s">
        <v>83</v>
      </c>
      <c r="AV940" s="15" t="s">
        <v>85</v>
      </c>
      <c r="AW940" s="15" t="s">
        <v>31</v>
      </c>
      <c r="AX940" s="15" t="s">
        <v>75</v>
      </c>
      <c r="AY940" s="264" t="s">
        <v>161</v>
      </c>
    </row>
    <row r="941" s="14" customFormat="1">
      <c r="A941" s="14"/>
      <c r="B941" s="243"/>
      <c r="C941" s="244"/>
      <c r="D941" s="234" t="s">
        <v>165</v>
      </c>
      <c r="E941" s="245" t="s">
        <v>1</v>
      </c>
      <c r="F941" s="246" t="s">
        <v>206</v>
      </c>
      <c r="G941" s="244"/>
      <c r="H941" s="247">
        <v>1</v>
      </c>
      <c r="I941" s="248"/>
      <c r="J941" s="244"/>
      <c r="K941" s="244"/>
      <c r="L941" s="249"/>
      <c r="M941" s="250"/>
      <c r="N941" s="251"/>
      <c r="O941" s="251"/>
      <c r="P941" s="251"/>
      <c r="Q941" s="251"/>
      <c r="R941" s="251"/>
      <c r="S941" s="251"/>
      <c r="T941" s="252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3" t="s">
        <v>165</v>
      </c>
      <c r="AU941" s="253" t="s">
        <v>83</v>
      </c>
      <c r="AV941" s="14" t="s">
        <v>164</v>
      </c>
      <c r="AW941" s="14" t="s">
        <v>31</v>
      </c>
      <c r="AX941" s="14" t="s">
        <v>83</v>
      </c>
      <c r="AY941" s="253" t="s">
        <v>161</v>
      </c>
    </row>
    <row r="942" s="2" customFormat="1" ht="24.15" customHeight="1">
      <c r="A942" s="39"/>
      <c r="B942" s="40"/>
      <c r="C942" s="218" t="s">
        <v>594</v>
      </c>
      <c r="D942" s="218" t="s">
        <v>162</v>
      </c>
      <c r="E942" s="219" t="s">
        <v>912</v>
      </c>
      <c r="F942" s="220" t="s">
        <v>913</v>
      </c>
      <c r="G942" s="221" t="s">
        <v>253</v>
      </c>
      <c r="H942" s="222">
        <v>51.539999999999999</v>
      </c>
      <c r="I942" s="223"/>
      <c r="J942" s="224">
        <f>ROUND(I942*H942,2)</f>
        <v>0</v>
      </c>
      <c r="K942" s="225"/>
      <c r="L942" s="45"/>
      <c r="M942" s="226" t="s">
        <v>1</v>
      </c>
      <c r="N942" s="227" t="s">
        <v>40</v>
      </c>
      <c r="O942" s="92"/>
      <c r="P942" s="228">
        <f>O942*H942</f>
        <v>0</v>
      </c>
      <c r="Q942" s="228">
        <v>0</v>
      </c>
      <c r="R942" s="228">
        <f>Q942*H942</f>
        <v>0</v>
      </c>
      <c r="S942" s="228">
        <v>0</v>
      </c>
      <c r="T942" s="229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0" t="s">
        <v>164</v>
      </c>
      <c r="AT942" s="230" t="s">
        <v>162</v>
      </c>
      <c r="AU942" s="230" t="s">
        <v>83</v>
      </c>
      <c r="AY942" s="18" t="s">
        <v>161</v>
      </c>
      <c r="BE942" s="231">
        <f>IF(N942="základní",J942,0)</f>
        <v>0</v>
      </c>
      <c r="BF942" s="231">
        <f>IF(N942="snížená",J942,0)</f>
        <v>0</v>
      </c>
      <c r="BG942" s="231">
        <f>IF(N942="zákl. přenesená",J942,0)</f>
        <v>0</v>
      </c>
      <c r="BH942" s="231">
        <f>IF(N942="sníž. přenesená",J942,0)</f>
        <v>0</v>
      </c>
      <c r="BI942" s="231">
        <f>IF(N942="nulová",J942,0)</f>
        <v>0</v>
      </c>
      <c r="BJ942" s="18" t="s">
        <v>83</v>
      </c>
      <c r="BK942" s="231">
        <f>ROUND(I942*H942,2)</f>
        <v>0</v>
      </c>
      <c r="BL942" s="18" t="s">
        <v>164</v>
      </c>
      <c r="BM942" s="230" t="s">
        <v>914</v>
      </c>
    </row>
    <row r="943" s="2" customFormat="1" ht="24.15" customHeight="1">
      <c r="A943" s="39"/>
      <c r="B943" s="40"/>
      <c r="C943" s="218" t="s">
        <v>915</v>
      </c>
      <c r="D943" s="218" t="s">
        <v>162</v>
      </c>
      <c r="E943" s="219" t="s">
        <v>916</v>
      </c>
      <c r="F943" s="220" t="s">
        <v>917</v>
      </c>
      <c r="G943" s="221" t="s">
        <v>431</v>
      </c>
      <c r="H943" s="222">
        <v>52</v>
      </c>
      <c r="I943" s="223"/>
      <c r="J943" s="224">
        <f>ROUND(I943*H943,2)</f>
        <v>0</v>
      </c>
      <c r="K943" s="225"/>
      <c r="L943" s="45"/>
      <c r="M943" s="226" t="s">
        <v>1</v>
      </c>
      <c r="N943" s="227" t="s">
        <v>40</v>
      </c>
      <c r="O943" s="92"/>
      <c r="P943" s="228">
        <f>O943*H943</f>
        <v>0</v>
      </c>
      <c r="Q943" s="228">
        <v>0</v>
      </c>
      <c r="R943" s="228">
        <f>Q943*H943</f>
        <v>0</v>
      </c>
      <c r="S943" s="228">
        <v>0</v>
      </c>
      <c r="T943" s="229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30" t="s">
        <v>164</v>
      </c>
      <c r="AT943" s="230" t="s">
        <v>162</v>
      </c>
      <c r="AU943" s="230" t="s">
        <v>83</v>
      </c>
      <c r="AY943" s="18" t="s">
        <v>161</v>
      </c>
      <c r="BE943" s="231">
        <f>IF(N943="základní",J943,0)</f>
        <v>0</v>
      </c>
      <c r="BF943" s="231">
        <f>IF(N943="snížená",J943,0)</f>
        <v>0</v>
      </c>
      <c r="BG943" s="231">
        <f>IF(N943="zákl. přenesená",J943,0)</f>
        <v>0</v>
      </c>
      <c r="BH943" s="231">
        <f>IF(N943="sníž. přenesená",J943,0)</f>
        <v>0</v>
      </c>
      <c r="BI943" s="231">
        <f>IF(N943="nulová",J943,0)</f>
        <v>0</v>
      </c>
      <c r="BJ943" s="18" t="s">
        <v>83</v>
      </c>
      <c r="BK943" s="231">
        <f>ROUND(I943*H943,2)</f>
        <v>0</v>
      </c>
      <c r="BL943" s="18" t="s">
        <v>164</v>
      </c>
      <c r="BM943" s="230" t="s">
        <v>918</v>
      </c>
    </row>
    <row r="944" s="2" customFormat="1" ht="21.75" customHeight="1">
      <c r="A944" s="39"/>
      <c r="B944" s="40"/>
      <c r="C944" s="218" t="s">
        <v>600</v>
      </c>
      <c r="D944" s="218" t="s">
        <v>162</v>
      </c>
      <c r="E944" s="219" t="s">
        <v>919</v>
      </c>
      <c r="F944" s="220" t="s">
        <v>920</v>
      </c>
      <c r="G944" s="221" t="s">
        <v>253</v>
      </c>
      <c r="H944" s="222">
        <v>72.799999999999997</v>
      </c>
      <c r="I944" s="223"/>
      <c r="J944" s="224">
        <f>ROUND(I944*H944,2)</f>
        <v>0</v>
      </c>
      <c r="K944" s="225"/>
      <c r="L944" s="45"/>
      <c r="M944" s="226" t="s">
        <v>1</v>
      </c>
      <c r="N944" s="227" t="s">
        <v>40</v>
      </c>
      <c r="O944" s="92"/>
      <c r="P944" s="228">
        <f>O944*H944</f>
        <v>0</v>
      </c>
      <c r="Q944" s="228">
        <v>0</v>
      </c>
      <c r="R944" s="228">
        <f>Q944*H944</f>
        <v>0</v>
      </c>
      <c r="S944" s="228">
        <v>0</v>
      </c>
      <c r="T944" s="229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0" t="s">
        <v>164</v>
      </c>
      <c r="AT944" s="230" t="s">
        <v>162</v>
      </c>
      <c r="AU944" s="230" t="s">
        <v>83</v>
      </c>
      <c r="AY944" s="18" t="s">
        <v>161</v>
      </c>
      <c r="BE944" s="231">
        <f>IF(N944="základní",J944,0)</f>
        <v>0</v>
      </c>
      <c r="BF944" s="231">
        <f>IF(N944="snížená",J944,0)</f>
        <v>0</v>
      </c>
      <c r="BG944" s="231">
        <f>IF(N944="zákl. přenesená",J944,0)</f>
        <v>0</v>
      </c>
      <c r="BH944" s="231">
        <f>IF(N944="sníž. přenesená",J944,0)</f>
        <v>0</v>
      </c>
      <c r="BI944" s="231">
        <f>IF(N944="nulová",J944,0)</f>
        <v>0</v>
      </c>
      <c r="BJ944" s="18" t="s">
        <v>83</v>
      </c>
      <c r="BK944" s="231">
        <f>ROUND(I944*H944,2)</f>
        <v>0</v>
      </c>
      <c r="BL944" s="18" t="s">
        <v>164</v>
      </c>
      <c r="BM944" s="230" t="s">
        <v>921</v>
      </c>
    </row>
    <row r="945" s="2" customFormat="1" ht="21.75" customHeight="1">
      <c r="A945" s="39"/>
      <c r="B945" s="40"/>
      <c r="C945" s="218" t="s">
        <v>922</v>
      </c>
      <c r="D945" s="218" t="s">
        <v>162</v>
      </c>
      <c r="E945" s="219" t="s">
        <v>923</v>
      </c>
      <c r="F945" s="220" t="s">
        <v>924</v>
      </c>
      <c r="G945" s="221" t="s">
        <v>253</v>
      </c>
      <c r="H945" s="222">
        <v>3</v>
      </c>
      <c r="I945" s="223"/>
      <c r="J945" s="224">
        <f>ROUND(I945*H945,2)</f>
        <v>0</v>
      </c>
      <c r="K945" s="225"/>
      <c r="L945" s="45"/>
      <c r="M945" s="226" t="s">
        <v>1</v>
      </c>
      <c r="N945" s="227" t="s">
        <v>40</v>
      </c>
      <c r="O945" s="92"/>
      <c r="P945" s="228">
        <f>O945*H945</f>
        <v>0</v>
      </c>
      <c r="Q945" s="228">
        <v>0</v>
      </c>
      <c r="R945" s="228">
        <f>Q945*H945</f>
        <v>0</v>
      </c>
      <c r="S945" s="228">
        <v>0</v>
      </c>
      <c r="T945" s="229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30" t="s">
        <v>164</v>
      </c>
      <c r="AT945" s="230" t="s">
        <v>162</v>
      </c>
      <c r="AU945" s="230" t="s">
        <v>83</v>
      </c>
      <c r="AY945" s="18" t="s">
        <v>161</v>
      </c>
      <c r="BE945" s="231">
        <f>IF(N945="základní",J945,0)</f>
        <v>0</v>
      </c>
      <c r="BF945" s="231">
        <f>IF(N945="snížená",J945,0)</f>
        <v>0</v>
      </c>
      <c r="BG945" s="231">
        <f>IF(N945="zákl. přenesená",J945,0)</f>
        <v>0</v>
      </c>
      <c r="BH945" s="231">
        <f>IF(N945="sníž. přenesená",J945,0)</f>
        <v>0</v>
      </c>
      <c r="BI945" s="231">
        <f>IF(N945="nulová",J945,0)</f>
        <v>0</v>
      </c>
      <c r="BJ945" s="18" t="s">
        <v>83</v>
      </c>
      <c r="BK945" s="231">
        <f>ROUND(I945*H945,2)</f>
        <v>0</v>
      </c>
      <c r="BL945" s="18" t="s">
        <v>164</v>
      </c>
      <c r="BM945" s="230" t="s">
        <v>925</v>
      </c>
    </row>
    <row r="946" s="15" customFormat="1">
      <c r="A946" s="15"/>
      <c r="B946" s="254"/>
      <c r="C946" s="255"/>
      <c r="D946" s="234" t="s">
        <v>165</v>
      </c>
      <c r="E946" s="256" t="s">
        <v>1</v>
      </c>
      <c r="F946" s="257" t="s">
        <v>216</v>
      </c>
      <c r="G946" s="255"/>
      <c r="H946" s="258">
        <v>3</v>
      </c>
      <c r="I946" s="259"/>
      <c r="J946" s="255"/>
      <c r="K946" s="255"/>
      <c r="L946" s="260"/>
      <c r="M946" s="261"/>
      <c r="N946" s="262"/>
      <c r="O946" s="262"/>
      <c r="P946" s="262"/>
      <c r="Q946" s="262"/>
      <c r="R946" s="262"/>
      <c r="S946" s="262"/>
      <c r="T946" s="263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64" t="s">
        <v>165</v>
      </c>
      <c r="AU946" s="264" t="s">
        <v>83</v>
      </c>
      <c r="AV946" s="15" t="s">
        <v>85</v>
      </c>
      <c r="AW946" s="15" t="s">
        <v>31</v>
      </c>
      <c r="AX946" s="15" t="s">
        <v>75</v>
      </c>
      <c r="AY946" s="264" t="s">
        <v>161</v>
      </c>
    </row>
    <row r="947" s="14" customFormat="1">
      <c r="A947" s="14"/>
      <c r="B947" s="243"/>
      <c r="C947" s="244"/>
      <c r="D947" s="234" t="s">
        <v>165</v>
      </c>
      <c r="E947" s="245" t="s">
        <v>1</v>
      </c>
      <c r="F947" s="246" t="s">
        <v>206</v>
      </c>
      <c r="G947" s="244"/>
      <c r="H947" s="247">
        <v>3</v>
      </c>
      <c r="I947" s="248"/>
      <c r="J947" s="244"/>
      <c r="K947" s="244"/>
      <c r="L947" s="249"/>
      <c r="M947" s="250"/>
      <c r="N947" s="251"/>
      <c r="O947" s="251"/>
      <c r="P947" s="251"/>
      <c r="Q947" s="251"/>
      <c r="R947" s="251"/>
      <c r="S947" s="251"/>
      <c r="T947" s="252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3" t="s">
        <v>165</v>
      </c>
      <c r="AU947" s="253" t="s">
        <v>83</v>
      </c>
      <c r="AV947" s="14" t="s">
        <v>164</v>
      </c>
      <c r="AW947" s="14" t="s">
        <v>31</v>
      </c>
      <c r="AX947" s="14" t="s">
        <v>83</v>
      </c>
      <c r="AY947" s="253" t="s">
        <v>161</v>
      </c>
    </row>
    <row r="948" s="2" customFormat="1" ht="21.75" customHeight="1">
      <c r="A948" s="39"/>
      <c r="B948" s="40"/>
      <c r="C948" s="218" t="s">
        <v>605</v>
      </c>
      <c r="D948" s="218" t="s">
        <v>162</v>
      </c>
      <c r="E948" s="219" t="s">
        <v>926</v>
      </c>
      <c r="F948" s="220" t="s">
        <v>927</v>
      </c>
      <c r="G948" s="221" t="s">
        <v>253</v>
      </c>
      <c r="H948" s="222">
        <v>159.28899999999999</v>
      </c>
      <c r="I948" s="223"/>
      <c r="J948" s="224">
        <f>ROUND(I948*H948,2)</f>
        <v>0</v>
      </c>
      <c r="K948" s="225"/>
      <c r="L948" s="45"/>
      <c r="M948" s="226" t="s">
        <v>1</v>
      </c>
      <c r="N948" s="227" t="s">
        <v>40</v>
      </c>
      <c r="O948" s="92"/>
      <c r="P948" s="228">
        <f>O948*H948</f>
        <v>0</v>
      </c>
      <c r="Q948" s="228">
        <v>0</v>
      </c>
      <c r="R948" s="228">
        <f>Q948*H948</f>
        <v>0</v>
      </c>
      <c r="S948" s="228">
        <v>0</v>
      </c>
      <c r="T948" s="229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0" t="s">
        <v>164</v>
      </c>
      <c r="AT948" s="230" t="s">
        <v>162</v>
      </c>
      <c r="AU948" s="230" t="s">
        <v>83</v>
      </c>
      <c r="AY948" s="18" t="s">
        <v>161</v>
      </c>
      <c r="BE948" s="231">
        <f>IF(N948="základní",J948,0)</f>
        <v>0</v>
      </c>
      <c r="BF948" s="231">
        <f>IF(N948="snížená",J948,0)</f>
        <v>0</v>
      </c>
      <c r="BG948" s="231">
        <f>IF(N948="zákl. přenesená",J948,0)</f>
        <v>0</v>
      </c>
      <c r="BH948" s="231">
        <f>IF(N948="sníž. přenesená",J948,0)</f>
        <v>0</v>
      </c>
      <c r="BI948" s="231">
        <f>IF(N948="nulová",J948,0)</f>
        <v>0</v>
      </c>
      <c r="BJ948" s="18" t="s">
        <v>83</v>
      </c>
      <c r="BK948" s="231">
        <f>ROUND(I948*H948,2)</f>
        <v>0</v>
      </c>
      <c r="BL948" s="18" t="s">
        <v>164</v>
      </c>
      <c r="BM948" s="230" t="s">
        <v>928</v>
      </c>
    </row>
    <row r="949" s="13" customFormat="1">
      <c r="A949" s="13"/>
      <c r="B949" s="232"/>
      <c r="C949" s="233"/>
      <c r="D949" s="234" t="s">
        <v>165</v>
      </c>
      <c r="E949" s="235" t="s">
        <v>1</v>
      </c>
      <c r="F949" s="236" t="s">
        <v>929</v>
      </c>
      <c r="G949" s="233"/>
      <c r="H949" s="235" t="s">
        <v>1</v>
      </c>
      <c r="I949" s="237"/>
      <c r="J949" s="233"/>
      <c r="K949" s="233"/>
      <c r="L949" s="238"/>
      <c r="M949" s="239"/>
      <c r="N949" s="240"/>
      <c r="O949" s="240"/>
      <c r="P949" s="240"/>
      <c r="Q949" s="240"/>
      <c r="R949" s="240"/>
      <c r="S949" s="240"/>
      <c r="T949" s="241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2" t="s">
        <v>165</v>
      </c>
      <c r="AU949" s="242" t="s">
        <v>83</v>
      </c>
      <c r="AV949" s="13" t="s">
        <v>83</v>
      </c>
      <c r="AW949" s="13" t="s">
        <v>31</v>
      </c>
      <c r="AX949" s="13" t="s">
        <v>75</v>
      </c>
      <c r="AY949" s="242" t="s">
        <v>161</v>
      </c>
    </row>
    <row r="950" s="13" customFormat="1">
      <c r="A950" s="13"/>
      <c r="B950" s="232"/>
      <c r="C950" s="233"/>
      <c r="D950" s="234" t="s">
        <v>165</v>
      </c>
      <c r="E950" s="235" t="s">
        <v>1</v>
      </c>
      <c r="F950" s="236" t="s">
        <v>930</v>
      </c>
      <c r="G950" s="233"/>
      <c r="H950" s="235" t="s">
        <v>1</v>
      </c>
      <c r="I950" s="237"/>
      <c r="J950" s="233"/>
      <c r="K950" s="233"/>
      <c r="L950" s="238"/>
      <c r="M950" s="239"/>
      <c r="N950" s="240"/>
      <c r="O950" s="240"/>
      <c r="P950" s="240"/>
      <c r="Q950" s="240"/>
      <c r="R950" s="240"/>
      <c r="S950" s="240"/>
      <c r="T950" s="241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2" t="s">
        <v>165</v>
      </c>
      <c r="AU950" s="242" t="s">
        <v>83</v>
      </c>
      <c r="AV950" s="13" t="s">
        <v>83</v>
      </c>
      <c r="AW950" s="13" t="s">
        <v>31</v>
      </c>
      <c r="AX950" s="13" t="s">
        <v>75</v>
      </c>
      <c r="AY950" s="242" t="s">
        <v>161</v>
      </c>
    </row>
    <row r="951" s="15" customFormat="1">
      <c r="A951" s="15"/>
      <c r="B951" s="254"/>
      <c r="C951" s="255"/>
      <c r="D951" s="234" t="s">
        <v>165</v>
      </c>
      <c r="E951" s="256" t="s">
        <v>1</v>
      </c>
      <c r="F951" s="257" t="s">
        <v>931</v>
      </c>
      <c r="G951" s="255"/>
      <c r="H951" s="258">
        <v>16.812999999999999</v>
      </c>
      <c r="I951" s="259"/>
      <c r="J951" s="255"/>
      <c r="K951" s="255"/>
      <c r="L951" s="260"/>
      <c r="M951" s="261"/>
      <c r="N951" s="262"/>
      <c r="O951" s="262"/>
      <c r="P951" s="262"/>
      <c r="Q951" s="262"/>
      <c r="R951" s="262"/>
      <c r="S951" s="262"/>
      <c r="T951" s="263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264" t="s">
        <v>165</v>
      </c>
      <c r="AU951" s="264" t="s">
        <v>83</v>
      </c>
      <c r="AV951" s="15" t="s">
        <v>85</v>
      </c>
      <c r="AW951" s="15" t="s">
        <v>31</v>
      </c>
      <c r="AX951" s="15" t="s">
        <v>75</v>
      </c>
      <c r="AY951" s="264" t="s">
        <v>161</v>
      </c>
    </row>
    <row r="952" s="15" customFormat="1">
      <c r="A952" s="15"/>
      <c r="B952" s="254"/>
      <c r="C952" s="255"/>
      <c r="D952" s="234" t="s">
        <v>165</v>
      </c>
      <c r="E952" s="256" t="s">
        <v>1</v>
      </c>
      <c r="F952" s="257" t="s">
        <v>932</v>
      </c>
      <c r="G952" s="255"/>
      <c r="H952" s="258">
        <v>63.270000000000003</v>
      </c>
      <c r="I952" s="259"/>
      <c r="J952" s="255"/>
      <c r="K952" s="255"/>
      <c r="L952" s="260"/>
      <c r="M952" s="261"/>
      <c r="N952" s="262"/>
      <c r="O952" s="262"/>
      <c r="P952" s="262"/>
      <c r="Q952" s="262"/>
      <c r="R952" s="262"/>
      <c r="S952" s="262"/>
      <c r="T952" s="263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64" t="s">
        <v>165</v>
      </c>
      <c r="AU952" s="264" t="s">
        <v>83</v>
      </c>
      <c r="AV952" s="15" t="s">
        <v>85</v>
      </c>
      <c r="AW952" s="15" t="s">
        <v>31</v>
      </c>
      <c r="AX952" s="15" t="s">
        <v>75</v>
      </c>
      <c r="AY952" s="264" t="s">
        <v>161</v>
      </c>
    </row>
    <row r="953" s="15" customFormat="1">
      <c r="A953" s="15"/>
      <c r="B953" s="254"/>
      <c r="C953" s="255"/>
      <c r="D953" s="234" t="s">
        <v>165</v>
      </c>
      <c r="E953" s="256" t="s">
        <v>1</v>
      </c>
      <c r="F953" s="257" t="s">
        <v>933</v>
      </c>
      <c r="G953" s="255"/>
      <c r="H953" s="258">
        <v>27.620999999999999</v>
      </c>
      <c r="I953" s="259"/>
      <c r="J953" s="255"/>
      <c r="K953" s="255"/>
      <c r="L953" s="260"/>
      <c r="M953" s="261"/>
      <c r="N953" s="262"/>
      <c r="O953" s="262"/>
      <c r="P953" s="262"/>
      <c r="Q953" s="262"/>
      <c r="R953" s="262"/>
      <c r="S953" s="262"/>
      <c r="T953" s="263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T953" s="264" t="s">
        <v>165</v>
      </c>
      <c r="AU953" s="264" t="s">
        <v>83</v>
      </c>
      <c r="AV953" s="15" t="s">
        <v>85</v>
      </c>
      <c r="AW953" s="15" t="s">
        <v>31</v>
      </c>
      <c r="AX953" s="15" t="s">
        <v>75</v>
      </c>
      <c r="AY953" s="264" t="s">
        <v>161</v>
      </c>
    </row>
    <row r="954" s="15" customFormat="1">
      <c r="A954" s="15"/>
      <c r="B954" s="254"/>
      <c r="C954" s="255"/>
      <c r="D954" s="234" t="s">
        <v>165</v>
      </c>
      <c r="E954" s="256" t="s">
        <v>1</v>
      </c>
      <c r="F954" s="257" t="s">
        <v>934</v>
      </c>
      <c r="G954" s="255"/>
      <c r="H954" s="258">
        <v>27.962</v>
      </c>
      <c r="I954" s="259"/>
      <c r="J954" s="255"/>
      <c r="K954" s="255"/>
      <c r="L954" s="260"/>
      <c r="M954" s="261"/>
      <c r="N954" s="262"/>
      <c r="O954" s="262"/>
      <c r="P954" s="262"/>
      <c r="Q954" s="262"/>
      <c r="R954" s="262"/>
      <c r="S954" s="262"/>
      <c r="T954" s="263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64" t="s">
        <v>165</v>
      </c>
      <c r="AU954" s="264" t="s">
        <v>83</v>
      </c>
      <c r="AV954" s="15" t="s">
        <v>85</v>
      </c>
      <c r="AW954" s="15" t="s">
        <v>31</v>
      </c>
      <c r="AX954" s="15" t="s">
        <v>75</v>
      </c>
      <c r="AY954" s="264" t="s">
        <v>161</v>
      </c>
    </row>
    <row r="955" s="15" customFormat="1">
      <c r="A955" s="15"/>
      <c r="B955" s="254"/>
      <c r="C955" s="255"/>
      <c r="D955" s="234" t="s">
        <v>165</v>
      </c>
      <c r="E955" s="256" t="s">
        <v>1</v>
      </c>
      <c r="F955" s="257" t="s">
        <v>935</v>
      </c>
      <c r="G955" s="255"/>
      <c r="H955" s="258">
        <v>23.623000000000001</v>
      </c>
      <c r="I955" s="259"/>
      <c r="J955" s="255"/>
      <c r="K955" s="255"/>
      <c r="L955" s="260"/>
      <c r="M955" s="261"/>
      <c r="N955" s="262"/>
      <c r="O955" s="262"/>
      <c r="P955" s="262"/>
      <c r="Q955" s="262"/>
      <c r="R955" s="262"/>
      <c r="S955" s="262"/>
      <c r="T955" s="263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264" t="s">
        <v>165</v>
      </c>
      <c r="AU955" s="264" t="s">
        <v>83</v>
      </c>
      <c r="AV955" s="15" t="s">
        <v>85</v>
      </c>
      <c r="AW955" s="15" t="s">
        <v>31</v>
      </c>
      <c r="AX955" s="15" t="s">
        <v>75</v>
      </c>
      <c r="AY955" s="264" t="s">
        <v>161</v>
      </c>
    </row>
    <row r="956" s="14" customFormat="1">
      <c r="A956" s="14"/>
      <c r="B956" s="243"/>
      <c r="C956" s="244"/>
      <c r="D956" s="234" t="s">
        <v>165</v>
      </c>
      <c r="E956" s="245" t="s">
        <v>1</v>
      </c>
      <c r="F956" s="246" t="s">
        <v>206</v>
      </c>
      <c r="G956" s="244"/>
      <c r="H956" s="247">
        <v>159.28899999999999</v>
      </c>
      <c r="I956" s="248"/>
      <c r="J956" s="244"/>
      <c r="K956" s="244"/>
      <c r="L956" s="249"/>
      <c r="M956" s="250"/>
      <c r="N956" s="251"/>
      <c r="O956" s="251"/>
      <c r="P956" s="251"/>
      <c r="Q956" s="251"/>
      <c r="R956" s="251"/>
      <c r="S956" s="251"/>
      <c r="T956" s="252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3" t="s">
        <v>165</v>
      </c>
      <c r="AU956" s="253" t="s">
        <v>83</v>
      </c>
      <c r="AV956" s="14" t="s">
        <v>164</v>
      </c>
      <c r="AW956" s="14" t="s">
        <v>31</v>
      </c>
      <c r="AX956" s="14" t="s">
        <v>83</v>
      </c>
      <c r="AY956" s="253" t="s">
        <v>161</v>
      </c>
    </row>
    <row r="957" s="2" customFormat="1" ht="21.75" customHeight="1">
      <c r="A957" s="39"/>
      <c r="B957" s="40"/>
      <c r="C957" s="218" t="s">
        <v>936</v>
      </c>
      <c r="D957" s="218" t="s">
        <v>162</v>
      </c>
      <c r="E957" s="219" t="s">
        <v>937</v>
      </c>
      <c r="F957" s="220" t="s">
        <v>938</v>
      </c>
      <c r="G957" s="221" t="s">
        <v>253</v>
      </c>
      <c r="H957" s="222">
        <v>164.44499999999999</v>
      </c>
      <c r="I957" s="223"/>
      <c r="J957" s="224">
        <f>ROUND(I957*H957,2)</f>
        <v>0</v>
      </c>
      <c r="K957" s="225"/>
      <c r="L957" s="45"/>
      <c r="M957" s="226" t="s">
        <v>1</v>
      </c>
      <c r="N957" s="227" t="s">
        <v>40</v>
      </c>
      <c r="O957" s="92"/>
      <c r="P957" s="228">
        <f>O957*H957</f>
        <v>0</v>
      </c>
      <c r="Q957" s="228">
        <v>0</v>
      </c>
      <c r="R957" s="228">
        <f>Q957*H957</f>
        <v>0</v>
      </c>
      <c r="S957" s="228">
        <v>0</v>
      </c>
      <c r="T957" s="229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30" t="s">
        <v>164</v>
      </c>
      <c r="AT957" s="230" t="s">
        <v>162</v>
      </c>
      <c r="AU957" s="230" t="s">
        <v>83</v>
      </c>
      <c r="AY957" s="18" t="s">
        <v>161</v>
      </c>
      <c r="BE957" s="231">
        <f>IF(N957="základní",J957,0)</f>
        <v>0</v>
      </c>
      <c r="BF957" s="231">
        <f>IF(N957="snížená",J957,0)</f>
        <v>0</v>
      </c>
      <c r="BG957" s="231">
        <f>IF(N957="zákl. přenesená",J957,0)</f>
        <v>0</v>
      </c>
      <c r="BH957" s="231">
        <f>IF(N957="sníž. přenesená",J957,0)</f>
        <v>0</v>
      </c>
      <c r="BI957" s="231">
        <f>IF(N957="nulová",J957,0)</f>
        <v>0</v>
      </c>
      <c r="BJ957" s="18" t="s">
        <v>83</v>
      </c>
      <c r="BK957" s="231">
        <f>ROUND(I957*H957,2)</f>
        <v>0</v>
      </c>
      <c r="BL957" s="18" t="s">
        <v>164</v>
      </c>
      <c r="BM957" s="230" t="s">
        <v>939</v>
      </c>
    </row>
    <row r="958" s="13" customFormat="1">
      <c r="A958" s="13"/>
      <c r="B958" s="232"/>
      <c r="C958" s="233"/>
      <c r="D958" s="234" t="s">
        <v>165</v>
      </c>
      <c r="E958" s="235" t="s">
        <v>1</v>
      </c>
      <c r="F958" s="236" t="s">
        <v>929</v>
      </c>
      <c r="G958" s="233"/>
      <c r="H958" s="235" t="s">
        <v>1</v>
      </c>
      <c r="I958" s="237"/>
      <c r="J958" s="233"/>
      <c r="K958" s="233"/>
      <c r="L958" s="238"/>
      <c r="M958" s="239"/>
      <c r="N958" s="240"/>
      <c r="O958" s="240"/>
      <c r="P958" s="240"/>
      <c r="Q958" s="240"/>
      <c r="R958" s="240"/>
      <c r="S958" s="240"/>
      <c r="T958" s="241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2" t="s">
        <v>165</v>
      </c>
      <c r="AU958" s="242" t="s">
        <v>83</v>
      </c>
      <c r="AV958" s="13" t="s">
        <v>83</v>
      </c>
      <c r="AW958" s="13" t="s">
        <v>31</v>
      </c>
      <c r="AX958" s="13" t="s">
        <v>75</v>
      </c>
      <c r="AY958" s="242" t="s">
        <v>161</v>
      </c>
    </row>
    <row r="959" s="13" customFormat="1">
      <c r="A959" s="13"/>
      <c r="B959" s="232"/>
      <c r="C959" s="233"/>
      <c r="D959" s="234" t="s">
        <v>165</v>
      </c>
      <c r="E959" s="235" t="s">
        <v>1</v>
      </c>
      <c r="F959" s="236" t="s">
        <v>930</v>
      </c>
      <c r="G959" s="233"/>
      <c r="H959" s="235" t="s">
        <v>1</v>
      </c>
      <c r="I959" s="237"/>
      <c r="J959" s="233"/>
      <c r="K959" s="233"/>
      <c r="L959" s="238"/>
      <c r="M959" s="239"/>
      <c r="N959" s="240"/>
      <c r="O959" s="240"/>
      <c r="P959" s="240"/>
      <c r="Q959" s="240"/>
      <c r="R959" s="240"/>
      <c r="S959" s="240"/>
      <c r="T959" s="241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2" t="s">
        <v>165</v>
      </c>
      <c r="AU959" s="242" t="s">
        <v>83</v>
      </c>
      <c r="AV959" s="13" t="s">
        <v>83</v>
      </c>
      <c r="AW959" s="13" t="s">
        <v>31</v>
      </c>
      <c r="AX959" s="13" t="s">
        <v>75</v>
      </c>
      <c r="AY959" s="242" t="s">
        <v>161</v>
      </c>
    </row>
    <row r="960" s="15" customFormat="1">
      <c r="A960" s="15"/>
      <c r="B960" s="254"/>
      <c r="C960" s="255"/>
      <c r="D960" s="234" t="s">
        <v>165</v>
      </c>
      <c r="E960" s="256" t="s">
        <v>1</v>
      </c>
      <c r="F960" s="257" t="s">
        <v>940</v>
      </c>
      <c r="G960" s="255"/>
      <c r="H960" s="258">
        <v>61.689999999999998</v>
      </c>
      <c r="I960" s="259"/>
      <c r="J960" s="255"/>
      <c r="K960" s="255"/>
      <c r="L960" s="260"/>
      <c r="M960" s="261"/>
      <c r="N960" s="262"/>
      <c r="O960" s="262"/>
      <c r="P960" s="262"/>
      <c r="Q960" s="262"/>
      <c r="R960" s="262"/>
      <c r="S960" s="262"/>
      <c r="T960" s="263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64" t="s">
        <v>165</v>
      </c>
      <c r="AU960" s="264" t="s">
        <v>83</v>
      </c>
      <c r="AV960" s="15" t="s">
        <v>85</v>
      </c>
      <c r="AW960" s="15" t="s">
        <v>31</v>
      </c>
      <c r="AX960" s="15" t="s">
        <v>75</v>
      </c>
      <c r="AY960" s="264" t="s">
        <v>161</v>
      </c>
    </row>
    <row r="961" s="15" customFormat="1">
      <c r="A961" s="15"/>
      <c r="B961" s="254"/>
      <c r="C961" s="255"/>
      <c r="D961" s="234" t="s">
        <v>165</v>
      </c>
      <c r="E961" s="256" t="s">
        <v>1</v>
      </c>
      <c r="F961" s="257" t="s">
        <v>941</v>
      </c>
      <c r="G961" s="255"/>
      <c r="H961" s="258">
        <v>52.536999999999999</v>
      </c>
      <c r="I961" s="259"/>
      <c r="J961" s="255"/>
      <c r="K961" s="255"/>
      <c r="L961" s="260"/>
      <c r="M961" s="261"/>
      <c r="N961" s="262"/>
      <c r="O961" s="262"/>
      <c r="P961" s="262"/>
      <c r="Q961" s="262"/>
      <c r="R961" s="262"/>
      <c r="S961" s="262"/>
      <c r="T961" s="263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64" t="s">
        <v>165</v>
      </c>
      <c r="AU961" s="264" t="s">
        <v>83</v>
      </c>
      <c r="AV961" s="15" t="s">
        <v>85</v>
      </c>
      <c r="AW961" s="15" t="s">
        <v>31</v>
      </c>
      <c r="AX961" s="15" t="s">
        <v>75</v>
      </c>
      <c r="AY961" s="264" t="s">
        <v>161</v>
      </c>
    </row>
    <row r="962" s="15" customFormat="1">
      <c r="A962" s="15"/>
      <c r="B962" s="254"/>
      <c r="C962" s="255"/>
      <c r="D962" s="234" t="s">
        <v>165</v>
      </c>
      <c r="E962" s="256" t="s">
        <v>1</v>
      </c>
      <c r="F962" s="257" t="s">
        <v>942</v>
      </c>
      <c r="G962" s="255"/>
      <c r="H962" s="258">
        <v>50.218000000000004</v>
      </c>
      <c r="I962" s="259"/>
      <c r="J962" s="255"/>
      <c r="K962" s="255"/>
      <c r="L962" s="260"/>
      <c r="M962" s="261"/>
      <c r="N962" s="262"/>
      <c r="O962" s="262"/>
      <c r="P962" s="262"/>
      <c r="Q962" s="262"/>
      <c r="R962" s="262"/>
      <c r="S962" s="262"/>
      <c r="T962" s="263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64" t="s">
        <v>165</v>
      </c>
      <c r="AU962" s="264" t="s">
        <v>83</v>
      </c>
      <c r="AV962" s="15" t="s">
        <v>85</v>
      </c>
      <c r="AW962" s="15" t="s">
        <v>31</v>
      </c>
      <c r="AX962" s="15" t="s">
        <v>75</v>
      </c>
      <c r="AY962" s="264" t="s">
        <v>161</v>
      </c>
    </row>
    <row r="963" s="14" customFormat="1">
      <c r="A963" s="14"/>
      <c r="B963" s="243"/>
      <c r="C963" s="244"/>
      <c r="D963" s="234" t="s">
        <v>165</v>
      </c>
      <c r="E963" s="245" t="s">
        <v>1</v>
      </c>
      <c r="F963" s="246" t="s">
        <v>206</v>
      </c>
      <c r="G963" s="244"/>
      <c r="H963" s="247">
        <v>164.44499999999999</v>
      </c>
      <c r="I963" s="248"/>
      <c r="J963" s="244"/>
      <c r="K963" s="244"/>
      <c r="L963" s="249"/>
      <c r="M963" s="250"/>
      <c r="N963" s="251"/>
      <c r="O963" s="251"/>
      <c r="P963" s="251"/>
      <c r="Q963" s="251"/>
      <c r="R963" s="251"/>
      <c r="S963" s="251"/>
      <c r="T963" s="252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3" t="s">
        <v>165</v>
      </c>
      <c r="AU963" s="253" t="s">
        <v>83</v>
      </c>
      <c r="AV963" s="14" t="s">
        <v>164</v>
      </c>
      <c r="AW963" s="14" t="s">
        <v>31</v>
      </c>
      <c r="AX963" s="14" t="s">
        <v>83</v>
      </c>
      <c r="AY963" s="253" t="s">
        <v>161</v>
      </c>
    </row>
    <row r="964" s="2" customFormat="1" ht="16.5" customHeight="1">
      <c r="A964" s="39"/>
      <c r="B964" s="40"/>
      <c r="C964" s="218" t="s">
        <v>609</v>
      </c>
      <c r="D964" s="218" t="s">
        <v>162</v>
      </c>
      <c r="E964" s="219" t="s">
        <v>943</v>
      </c>
      <c r="F964" s="220" t="s">
        <v>944</v>
      </c>
      <c r="G964" s="221" t="s">
        <v>210</v>
      </c>
      <c r="H964" s="222">
        <v>53.253999999999998</v>
      </c>
      <c r="I964" s="223"/>
      <c r="J964" s="224">
        <f>ROUND(I964*H964,2)</f>
        <v>0</v>
      </c>
      <c r="K964" s="225"/>
      <c r="L964" s="45"/>
      <c r="M964" s="226" t="s">
        <v>1</v>
      </c>
      <c r="N964" s="227" t="s">
        <v>40</v>
      </c>
      <c r="O964" s="92"/>
      <c r="P964" s="228">
        <f>O964*H964</f>
        <v>0</v>
      </c>
      <c r="Q964" s="228">
        <v>0</v>
      </c>
      <c r="R964" s="228">
        <f>Q964*H964</f>
        <v>0</v>
      </c>
      <c r="S964" s="228">
        <v>0</v>
      </c>
      <c r="T964" s="229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30" t="s">
        <v>164</v>
      </c>
      <c r="AT964" s="230" t="s">
        <v>162</v>
      </c>
      <c r="AU964" s="230" t="s">
        <v>83</v>
      </c>
      <c r="AY964" s="18" t="s">
        <v>161</v>
      </c>
      <c r="BE964" s="231">
        <f>IF(N964="základní",J964,0)</f>
        <v>0</v>
      </c>
      <c r="BF964" s="231">
        <f>IF(N964="snížená",J964,0)</f>
        <v>0</v>
      </c>
      <c r="BG964" s="231">
        <f>IF(N964="zákl. přenesená",J964,0)</f>
        <v>0</v>
      </c>
      <c r="BH964" s="231">
        <f>IF(N964="sníž. přenesená",J964,0)</f>
        <v>0</v>
      </c>
      <c r="BI964" s="231">
        <f>IF(N964="nulová",J964,0)</f>
        <v>0</v>
      </c>
      <c r="BJ964" s="18" t="s">
        <v>83</v>
      </c>
      <c r="BK964" s="231">
        <f>ROUND(I964*H964,2)</f>
        <v>0</v>
      </c>
      <c r="BL964" s="18" t="s">
        <v>164</v>
      </c>
      <c r="BM964" s="230" t="s">
        <v>945</v>
      </c>
    </row>
    <row r="965" s="13" customFormat="1">
      <c r="A965" s="13"/>
      <c r="B965" s="232"/>
      <c r="C965" s="233"/>
      <c r="D965" s="234" t="s">
        <v>165</v>
      </c>
      <c r="E965" s="235" t="s">
        <v>1</v>
      </c>
      <c r="F965" s="236" t="s">
        <v>929</v>
      </c>
      <c r="G965" s="233"/>
      <c r="H965" s="235" t="s">
        <v>1</v>
      </c>
      <c r="I965" s="237"/>
      <c r="J965" s="233"/>
      <c r="K965" s="233"/>
      <c r="L965" s="238"/>
      <c r="M965" s="239"/>
      <c r="N965" s="240"/>
      <c r="O965" s="240"/>
      <c r="P965" s="240"/>
      <c r="Q965" s="240"/>
      <c r="R965" s="240"/>
      <c r="S965" s="240"/>
      <c r="T965" s="241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2" t="s">
        <v>165</v>
      </c>
      <c r="AU965" s="242" t="s">
        <v>83</v>
      </c>
      <c r="AV965" s="13" t="s">
        <v>83</v>
      </c>
      <c r="AW965" s="13" t="s">
        <v>31</v>
      </c>
      <c r="AX965" s="13" t="s">
        <v>75</v>
      </c>
      <c r="AY965" s="242" t="s">
        <v>161</v>
      </c>
    </row>
    <row r="966" s="13" customFormat="1">
      <c r="A966" s="13"/>
      <c r="B966" s="232"/>
      <c r="C966" s="233"/>
      <c r="D966" s="234" t="s">
        <v>165</v>
      </c>
      <c r="E966" s="235" t="s">
        <v>1</v>
      </c>
      <c r="F966" s="236" t="s">
        <v>930</v>
      </c>
      <c r="G966" s="233"/>
      <c r="H966" s="235" t="s">
        <v>1</v>
      </c>
      <c r="I966" s="237"/>
      <c r="J966" s="233"/>
      <c r="K966" s="233"/>
      <c r="L966" s="238"/>
      <c r="M966" s="239"/>
      <c r="N966" s="240"/>
      <c r="O966" s="240"/>
      <c r="P966" s="240"/>
      <c r="Q966" s="240"/>
      <c r="R966" s="240"/>
      <c r="S966" s="240"/>
      <c r="T966" s="241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2" t="s">
        <v>165</v>
      </c>
      <c r="AU966" s="242" t="s">
        <v>83</v>
      </c>
      <c r="AV966" s="13" t="s">
        <v>83</v>
      </c>
      <c r="AW966" s="13" t="s">
        <v>31</v>
      </c>
      <c r="AX966" s="13" t="s">
        <v>75</v>
      </c>
      <c r="AY966" s="242" t="s">
        <v>161</v>
      </c>
    </row>
    <row r="967" s="15" customFormat="1">
      <c r="A967" s="15"/>
      <c r="B967" s="254"/>
      <c r="C967" s="255"/>
      <c r="D967" s="234" t="s">
        <v>165</v>
      </c>
      <c r="E967" s="256" t="s">
        <v>1</v>
      </c>
      <c r="F967" s="257" t="s">
        <v>946</v>
      </c>
      <c r="G967" s="255"/>
      <c r="H967" s="258">
        <v>7.2939999999999996</v>
      </c>
      <c r="I967" s="259"/>
      <c r="J967" s="255"/>
      <c r="K967" s="255"/>
      <c r="L967" s="260"/>
      <c r="M967" s="261"/>
      <c r="N967" s="262"/>
      <c r="O967" s="262"/>
      <c r="P967" s="262"/>
      <c r="Q967" s="262"/>
      <c r="R967" s="262"/>
      <c r="S967" s="262"/>
      <c r="T967" s="263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4" t="s">
        <v>165</v>
      </c>
      <c r="AU967" s="264" t="s">
        <v>83</v>
      </c>
      <c r="AV967" s="15" t="s">
        <v>85</v>
      </c>
      <c r="AW967" s="15" t="s">
        <v>31</v>
      </c>
      <c r="AX967" s="15" t="s">
        <v>75</v>
      </c>
      <c r="AY967" s="264" t="s">
        <v>161</v>
      </c>
    </row>
    <row r="968" s="16" customFormat="1">
      <c r="A968" s="16"/>
      <c r="B968" s="265"/>
      <c r="C968" s="266"/>
      <c r="D968" s="234" t="s">
        <v>165</v>
      </c>
      <c r="E968" s="267" t="s">
        <v>1</v>
      </c>
      <c r="F968" s="268" t="s">
        <v>215</v>
      </c>
      <c r="G968" s="266"/>
      <c r="H968" s="269">
        <v>7.2939999999999996</v>
      </c>
      <c r="I968" s="270"/>
      <c r="J968" s="266"/>
      <c r="K968" s="266"/>
      <c r="L968" s="271"/>
      <c r="M968" s="272"/>
      <c r="N968" s="273"/>
      <c r="O968" s="273"/>
      <c r="P968" s="273"/>
      <c r="Q968" s="273"/>
      <c r="R968" s="273"/>
      <c r="S968" s="273"/>
      <c r="T968" s="274"/>
      <c r="U968" s="16"/>
      <c r="V968" s="16"/>
      <c r="W968" s="16"/>
      <c r="X968" s="16"/>
      <c r="Y968" s="16"/>
      <c r="Z968" s="16"/>
      <c r="AA968" s="16"/>
      <c r="AB968" s="16"/>
      <c r="AC968" s="16"/>
      <c r="AD968" s="16"/>
      <c r="AE968" s="16"/>
      <c r="AT968" s="275" t="s">
        <v>165</v>
      </c>
      <c r="AU968" s="275" t="s">
        <v>83</v>
      </c>
      <c r="AV968" s="16" t="s">
        <v>216</v>
      </c>
      <c r="AW968" s="16" t="s">
        <v>31</v>
      </c>
      <c r="AX968" s="16" t="s">
        <v>75</v>
      </c>
      <c r="AY968" s="275" t="s">
        <v>161</v>
      </c>
    </row>
    <row r="969" s="15" customFormat="1">
      <c r="A969" s="15"/>
      <c r="B969" s="254"/>
      <c r="C969" s="255"/>
      <c r="D969" s="234" t="s">
        <v>165</v>
      </c>
      <c r="E969" s="256" t="s">
        <v>1</v>
      </c>
      <c r="F969" s="257" t="s">
        <v>947</v>
      </c>
      <c r="G969" s="255"/>
      <c r="H969" s="258">
        <v>3.6360000000000001</v>
      </c>
      <c r="I969" s="259"/>
      <c r="J969" s="255"/>
      <c r="K969" s="255"/>
      <c r="L969" s="260"/>
      <c r="M969" s="261"/>
      <c r="N969" s="262"/>
      <c r="O969" s="262"/>
      <c r="P969" s="262"/>
      <c r="Q969" s="262"/>
      <c r="R969" s="262"/>
      <c r="S969" s="262"/>
      <c r="T969" s="263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64" t="s">
        <v>165</v>
      </c>
      <c r="AU969" s="264" t="s">
        <v>83</v>
      </c>
      <c r="AV969" s="15" t="s">
        <v>85</v>
      </c>
      <c r="AW969" s="15" t="s">
        <v>31</v>
      </c>
      <c r="AX969" s="15" t="s">
        <v>75</v>
      </c>
      <c r="AY969" s="264" t="s">
        <v>161</v>
      </c>
    </row>
    <row r="970" s="16" customFormat="1">
      <c r="A970" s="16"/>
      <c r="B970" s="265"/>
      <c r="C970" s="266"/>
      <c r="D970" s="234" t="s">
        <v>165</v>
      </c>
      <c r="E970" s="267" t="s">
        <v>1</v>
      </c>
      <c r="F970" s="268" t="s">
        <v>215</v>
      </c>
      <c r="G970" s="266"/>
      <c r="H970" s="269">
        <v>3.6360000000000001</v>
      </c>
      <c r="I970" s="270"/>
      <c r="J970" s="266"/>
      <c r="K970" s="266"/>
      <c r="L970" s="271"/>
      <c r="M970" s="272"/>
      <c r="N970" s="273"/>
      <c r="O970" s="273"/>
      <c r="P970" s="273"/>
      <c r="Q970" s="273"/>
      <c r="R970" s="273"/>
      <c r="S970" s="273"/>
      <c r="T970" s="274"/>
      <c r="U970" s="16"/>
      <c r="V970" s="16"/>
      <c r="W970" s="16"/>
      <c r="X970" s="16"/>
      <c r="Y970" s="16"/>
      <c r="Z970" s="16"/>
      <c r="AA970" s="16"/>
      <c r="AB970" s="16"/>
      <c r="AC970" s="16"/>
      <c r="AD970" s="16"/>
      <c r="AE970" s="16"/>
      <c r="AT970" s="275" t="s">
        <v>165</v>
      </c>
      <c r="AU970" s="275" t="s">
        <v>83</v>
      </c>
      <c r="AV970" s="16" t="s">
        <v>216</v>
      </c>
      <c r="AW970" s="16" t="s">
        <v>31</v>
      </c>
      <c r="AX970" s="16" t="s">
        <v>75</v>
      </c>
      <c r="AY970" s="275" t="s">
        <v>161</v>
      </c>
    </row>
    <row r="971" s="15" customFormat="1">
      <c r="A971" s="15"/>
      <c r="B971" s="254"/>
      <c r="C971" s="255"/>
      <c r="D971" s="234" t="s">
        <v>165</v>
      </c>
      <c r="E971" s="256" t="s">
        <v>1</v>
      </c>
      <c r="F971" s="257" t="s">
        <v>948</v>
      </c>
      <c r="G971" s="255"/>
      <c r="H971" s="258">
        <v>7.3330000000000002</v>
      </c>
      <c r="I971" s="259"/>
      <c r="J971" s="255"/>
      <c r="K971" s="255"/>
      <c r="L971" s="260"/>
      <c r="M971" s="261"/>
      <c r="N971" s="262"/>
      <c r="O971" s="262"/>
      <c r="P971" s="262"/>
      <c r="Q971" s="262"/>
      <c r="R971" s="262"/>
      <c r="S971" s="262"/>
      <c r="T971" s="263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64" t="s">
        <v>165</v>
      </c>
      <c r="AU971" s="264" t="s">
        <v>83</v>
      </c>
      <c r="AV971" s="15" t="s">
        <v>85</v>
      </c>
      <c r="AW971" s="15" t="s">
        <v>31</v>
      </c>
      <c r="AX971" s="15" t="s">
        <v>75</v>
      </c>
      <c r="AY971" s="264" t="s">
        <v>161</v>
      </c>
    </row>
    <row r="972" s="16" customFormat="1">
      <c r="A972" s="16"/>
      <c r="B972" s="265"/>
      <c r="C972" s="266"/>
      <c r="D972" s="234" t="s">
        <v>165</v>
      </c>
      <c r="E972" s="267" t="s">
        <v>1</v>
      </c>
      <c r="F972" s="268" t="s">
        <v>215</v>
      </c>
      <c r="G972" s="266"/>
      <c r="H972" s="269">
        <v>7.3330000000000002</v>
      </c>
      <c r="I972" s="270"/>
      <c r="J972" s="266"/>
      <c r="K972" s="266"/>
      <c r="L972" s="271"/>
      <c r="M972" s="272"/>
      <c r="N972" s="273"/>
      <c r="O972" s="273"/>
      <c r="P972" s="273"/>
      <c r="Q972" s="273"/>
      <c r="R972" s="273"/>
      <c r="S972" s="273"/>
      <c r="T972" s="274"/>
      <c r="U972" s="16"/>
      <c r="V972" s="16"/>
      <c r="W972" s="16"/>
      <c r="X972" s="16"/>
      <c r="Y972" s="16"/>
      <c r="Z972" s="16"/>
      <c r="AA972" s="16"/>
      <c r="AB972" s="16"/>
      <c r="AC972" s="16"/>
      <c r="AD972" s="16"/>
      <c r="AE972" s="16"/>
      <c r="AT972" s="275" t="s">
        <v>165</v>
      </c>
      <c r="AU972" s="275" t="s">
        <v>83</v>
      </c>
      <c r="AV972" s="16" t="s">
        <v>216</v>
      </c>
      <c r="AW972" s="16" t="s">
        <v>31</v>
      </c>
      <c r="AX972" s="16" t="s">
        <v>75</v>
      </c>
      <c r="AY972" s="275" t="s">
        <v>161</v>
      </c>
    </row>
    <row r="973" s="15" customFormat="1">
      <c r="A973" s="15"/>
      <c r="B973" s="254"/>
      <c r="C973" s="255"/>
      <c r="D973" s="234" t="s">
        <v>165</v>
      </c>
      <c r="E973" s="256" t="s">
        <v>1</v>
      </c>
      <c r="F973" s="257" t="s">
        <v>949</v>
      </c>
      <c r="G973" s="255"/>
      <c r="H973" s="258">
        <v>3.0299999999999998</v>
      </c>
      <c r="I973" s="259"/>
      <c r="J973" s="255"/>
      <c r="K973" s="255"/>
      <c r="L973" s="260"/>
      <c r="M973" s="261"/>
      <c r="N973" s="262"/>
      <c r="O973" s="262"/>
      <c r="P973" s="262"/>
      <c r="Q973" s="262"/>
      <c r="R973" s="262"/>
      <c r="S973" s="262"/>
      <c r="T973" s="263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64" t="s">
        <v>165</v>
      </c>
      <c r="AU973" s="264" t="s">
        <v>83</v>
      </c>
      <c r="AV973" s="15" t="s">
        <v>85</v>
      </c>
      <c r="AW973" s="15" t="s">
        <v>31</v>
      </c>
      <c r="AX973" s="15" t="s">
        <v>75</v>
      </c>
      <c r="AY973" s="264" t="s">
        <v>161</v>
      </c>
    </row>
    <row r="974" s="16" customFormat="1">
      <c r="A974" s="16"/>
      <c r="B974" s="265"/>
      <c r="C974" s="266"/>
      <c r="D974" s="234" t="s">
        <v>165</v>
      </c>
      <c r="E974" s="267" t="s">
        <v>1</v>
      </c>
      <c r="F974" s="268" t="s">
        <v>215</v>
      </c>
      <c r="G974" s="266"/>
      <c r="H974" s="269">
        <v>3.0299999999999998</v>
      </c>
      <c r="I974" s="270"/>
      <c r="J974" s="266"/>
      <c r="K974" s="266"/>
      <c r="L974" s="271"/>
      <c r="M974" s="272"/>
      <c r="N974" s="273"/>
      <c r="O974" s="273"/>
      <c r="P974" s="273"/>
      <c r="Q974" s="273"/>
      <c r="R974" s="273"/>
      <c r="S974" s="273"/>
      <c r="T974" s="274"/>
      <c r="U974" s="16"/>
      <c r="V974" s="16"/>
      <c r="W974" s="16"/>
      <c r="X974" s="16"/>
      <c r="Y974" s="16"/>
      <c r="Z974" s="16"/>
      <c r="AA974" s="16"/>
      <c r="AB974" s="16"/>
      <c r="AC974" s="16"/>
      <c r="AD974" s="16"/>
      <c r="AE974" s="16"/>
      <c r="AT974" s="275" t="s">
        <v>165</v>
      </c>
      <c r="AU974" s="275" t="s">
        <v>83</v>
      </c>
      <c r="AV974" s="16" t="s">
        <v>216</v>
      </c>
      <c r="AW974" s="16" t="s">
        <v>31</v>
      </c>
      <c r="AX974" s="16" t="s">
        <v>75</v>
      </c>
      <c r="AY974" s="275" t="s">
        <v>161</v>
      </c>
    </row>
    <row r="975" s="15" customFormat="1">
      <c r="A975" s="15"/>
      <c r="B975" s="254"/>
      <c r="C975" s="255"/>
      <c r="D975" s="234" t="s">
        <v>165</v>
      </c>
      <c r="E975" s="256" t="s">
        <v>1</v>
      </c>
      <c r="F975" s="257" t="s">
        <v>950</v>
      </c>
      <c r="G975" s="255"/>
      <c r="H975" s="258">
        <v>0.96099999999999997</v>
      </c>
      <c r="I975" s="259"/>
      <c r="J975" s="255"/>
      <c r="K975" s="255"/>
      <c r="L975" s="260"/>
      <c r="M975" s="261"/>
      <c r="N975" s="262"/>
      <c r="O975" s="262"/>
      <c r="P975" s="262"/>
      <c r="Q975" s="262"/>
      <c r="R975" s="262"/>
      <c r="S975" s="262"/>
      <c r="T975" s="263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64" t="s">
        <v>165</v>
      </c>
      <c r="AU975" s="264" t="s">
        <v>83</v>
      </c>
      <c r="AV975" s="15" t="s">
        <v>85</v>
      </c>
      <c r="AW975" s="15" t="s">
        <v>31</v>
      </c>
      <c r="AX975" s="15" t="s">
        <v>75</v>
      </c>
      <c r="AY975" s="264" t="s">
        <v>161</v>
      </c>
    </row>
    <row r="976" s="16" customFormat="1">
      <c r="A976" s="16"/>
      <c r="B976" s="265"/>
      <c r="C976" s="266"/>
      <c r="D976" s="234" t="s">
        <v>165</v>
      </c>
      <c r="E976" s="267" t="s">
        <v>1</v>
      </c>
      <c r="F976" s="268" t="s">
        <v>215</v>
      </c>
      <c r="G976" s="266"/>
      <c r="H976" s="269">
        <v>0.96099999999999997</v>
      </c>
      <c r="I976" s="270"/>
      <c r="J976" s="266"/>
      <c r="K976" s="266"/>
      <c r="L976" s="271"/>
      <c r="M976" s="272"/>
      <c r="N976" s="273"/>
      <c r="O976" s="273"/>
      <c r="P976" s="273"/>
      <c r="Q976" s="273"/>
      <c r="R976" s="273"/>
      <c r="S976" s="273"/>
      <c r="T976" s="274"/>
      <c r="U976" s="16"/>
      <c r="V976" s="16"/>
      <c r="W976" s="16"/>
      <c r="X976" s="16"/>
      <c r="Y976" s="16"/>
      <c r="Z976" s="16"/>
      <c r="AA976" s="16"/>
      <c r="AB976" s="16"/>
      <c r="AC976" s="16"/>
      <c r="AD976" s="16"/>
      <c r="AE976" s="16"/>
      <c r="AT976" s="275" t="s">
        <v>165</v>
      </c>
      <c r="AU976" s="275" t="s">
        <v>83</v>
      </c>
      <c r="AV976" s="16" t="s">
        <v>216</v>
      </c>
      <c r="AW976" s="16" t="s">
        <v>31</v>
      </c>
      <c r="AX976" s="16" t="s">
        <v>75</v>
      </c>
      <c r="AY976" s="275" t="s">
        <v>161</v>
      </c>
    </row>
    <row r="977" s="15" customFormat="1">
      <c r="A977" s="15"/>
      <c r="B977" s="254"/>
      <c r="C977" s="255"/>
      <c r="D977" s="234" t="s">
        <v>165</v>
      </c>
      <c r="E977" s="256" t="s">
        <v>1</v>
      </c>
      <c r="F977" s="257" t="s">
        <v>951</v>
      </c>
      <c r="G977" s="255"/>
      <c r="H977" s="258">
        <v>31</v>
      </c>
      <c r="I977" s="259"/>
      <c r="J977" s="255"/>
      <c r="K977" s="255"/>
      <c r="L977" s="260"/>
      <c r="M977" s="261"/>
      <c r="N977" s="262"/>
      <c r="O977" s="262"/>
      <c r="P977" s="262"/>
      <c r="Q977" s="262"/>
      <c r="R977" s="262"/>
      <c r="S977" s="262"/>
      <c r="T977" s="263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64" t="s">
        <v>165</v>
      </c>
      <c r="AU977" s="264" t="s">
        <v>83</v>
      </c>
      <c r="AV977" s="15" t="s">
        <v>85</v>
      </c>
      <c r="AW977" s="15" t="s">
        <v>31</v>
      </c>
      <c r="AX977" s="15" t="s">
        <v>75</v>
      </c>
      <c r="AY977" s="264" t="s">
        <v>161</v>
      </c>
    </row>
    <row r="978" s="16" customFormat="1">
      <c r="A978" s="16"/>
      <c r="B978" s="265"/>
      <c r="C978" s="266"/>
      <c r="D978" s="234" t="s">
        <v>165</v>
      </c>
      <c r="E978" s="267" t="s">
        <v>1</v>
      </c>
      <c r="F978" s="268" t="s">
        <v>215</v>
      </c>
      <c r="G978" s="266"/>
      <c r="H978" s="269">
        <v>31</v>
      </c>
      <c r="I978" s="270"/>
      <c r="J978" s="266"/>
      <c r="K978" s="266"/>
      <c r="L978" s="271"/>
      <c r="M978" s="272"/>
      <c r="N978" s="273"/>
      <c r="O978" s="273"/>
      <c r="P978" s="273"/>
      <c r="Q978" s="273"/>
      <c r="R978" s="273"/>
      <c r="S978" s="273"/>
      <c r="T978" s="274"/>
      <c r="U978" s="16"/>
      <c r="V978" s="16"/>
      <c r="W978" s="16"/>
      <c r="X978" s="16"/>
      <c r="Y978" s="16"/>
      <c r="Z978" s="16"/>
      <c r="AA978" s="16"/>
      <c r="AB978" s="16"/>
      <c r="AC978" s="16"/>
      <c r="AD978" s="16"/>
      <c r="AE978" s="16"/>
      <c r="AT978" s="275" t="s">
        <v>165</v>
      </c>
      <c r="AU978" s="275" t="s">
        <v>83</v>
      </c>
      <c r="AV978" s="16" t="s">
        <v>216</v>
      </c>
      <c r="AW978" s="16" t="s">
        <v>31</v>
      </c>
      <c r="AX978" s="16" t="s">
        <v>75</v>
      </c>
      <c r="AY978" s="275" t="s">
        <v>161</v>
      </c>
    </row>
    <row r="979" s="14" customFormat="1">
      <c r="A979" s="14"/>
      <c r="B979" s="243"/>
      <c r="C979" s="244"/>
      <c r="D979" s="234" t="s">
        <v>165</v>
      </c>
      <c r="E979" s="245" t="s">
        <v>1</v>
      </c>
      <c r="F979" s="246" t="s">
        <v>206</v>
      </c>
      <c r="G979" s="244"/>
      <c r="H979" s="247">
        <v>53.253999999999998</v>
      </c>
      <c r="I979" s="248"/>
      <c r="J979" s="244"/>
      <c r="K979" s="244"/>
      <c r="L979" s="249"/>
      <c r="M979" s="250"/>
      <c r="N979" s="251"/>
      <c r="O979" s="251"/>
      <c r="P979" s="251"/>
      <c r="Q979" s="251"/>
      <c r="R979" s="251"/>
      <c r="S979" s="251"/>
      <c r="T979" s="252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3" t="s">
        <v>165</v>
      </c>
      <c r="AU979" s="253" t="s">
        <v>83</v>
      </c>
      <c r="AV979" s="14" t="s">
        <v>164</v>
      </c>
      <c r="AW979" s="14" t="s">
        <v>31</v>
      </c>
      <c r="AX979" s="14" t="s">
        <v>83</v>
      </c>
      <c r="AY979" s="253" t="s">
        <v>161</v>
      </c>
    </row>
    <row r="980" s="2" customFormat="1" ht="24.15" customHeight="1">
      <c r="A980" s="39"/>
      <c r="B980" s="40"/>
      <c r="C980" s="218" t="s">
        <v>952</v>
      </c>
      <c r="D980" s="218" t="s">
        <v>162</v>
      </c>
      <c r="E980" s="219" t="s">
        <v>953</v>
      </c>
      <c r="F980" s="220" t="s">
        <v>954</v>
      </c>
      <c r="G980" s="221" t="s">
        <v>253</v>
      </c>
      <c r="H980" s="222">
        <v>11.153000000000001</v>
      </c>
      <c r="I980" s="223"/>
      <c r="J980" s="224">
        <f>ROUND(I980*H980,2)</f>
        <v>0</v>
      </c>
      <c r="K980" s="225"/>
      <c r="L980" s="45"/>
      <c r="M980" s="226" t="s">
        <v>1</v>
      </c>
      <c r="N980" s="227" t="s">
        <v>40</v>
      </c>
      <c r="O980" s="92"/>
      <c r="P980" s="228">
        <f>O980*H980</f>
        <v>0</v>
      </c>
      <c r="Q980" s="228">
        <v>0</v>
      </c>
      <c r="R980" s="228">
        <f>Q980*H980</f>
        <v>0</v>
      </c>
      <c r="S980" s="228">
        <v>0</v>
      </c>
      <c r="T980" s="229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30" t="s">
        <v>164</v>
      </c>
      <c r="AT980" s="230" t="s">
        <v>162</v>
      </c>
      <c r="AU980" s="230" t="s">
        <v>83</v>
      </c>
      <c r="AY980" s="18" t="s">
        <v>161</v>
      </c>
      <c r="BE980" s="231">
        <f>IF(N980="základní",J980,0)</f>
        <v>0</v>
      </c>
      <c r="BF980" s="231">
        <f>IF(N980="snížená",J980,0)</f>
        <v>0</v>
      </c>
      <c r="BG980" s="231">
        <f>IF(N980="zákl. přenesená",J980,0)</f>
        <v>0</v>
      </c>
      <c r="BH980" s="231">
        <f>IF(N980="sníž. přenesená",J980,0)</f>
        <v>0</v>
      </c>
      <c r="BI980" s="231">
        <f>IF(N980="nulová",J980,0)</f>
        <v>0</v>
      </c>
      <c r="BJ980" s="18" t="s">
        <v>83</v>
      </c>
      <c r="BK980" s="231">
        <f>ROUND(I980*H980,2)</f>
        <v>0</v>
      </c>
      <c r="BL980" s="18" t="s">
        <v>164</v>
      </c>
      <c r="BM980" s="230" t="s">
        <v>955</v>
      </c>
    </row>
    <row r="981" s="15" customFormat="1">
      <c r="A981" s="15"/>
      <c r="B981" s="254"/>
      <c r="C981" s="255"/>
      <c r="D981" s="234" t="s">
        <v>165</v>
      </c>
      <c r="E981" s="256" t="s">
        <v>1</v>
      </c>
      <c r="F981" s="257" t="s">
        <v>956</v>
      </c>
      <c r="G981" s="255"/>
      <c r="H981" s="258">
        <v>11.153000000000001</v>
      </c>
      <c r="I981" s="259"/>
      <c r="J981" s="255"/>
      <c r="K981" s="255"/>
      <c r="L981" s="260"/>
      <c r="M981" s="261"/>
      <c r="N981" s="262"/>
      <c r="O981" s="262"/>
      <c r="P981" s="262"/>
      <c r="Q981" s="262"/>
      <c r="R981" s="262"/>
      <c r="S981" s="262"/>
      <c r="T981" s="263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64" t="s">
        <v>165</v>
      </c>
      <c r="AU981" s="264" t="s">
        <v>83</v>
      </c>
      <c r="AV981" s="15" t="s">
        <v>85</v>
      </c>
      <c r="AW981" s="15" t="s">
        <v>31</v>
      </c>
      <c r="AX981" s="15" t="s">
        <v>75</v>
      </c>
      <c r="AY981" s="264" t="s">
        <v>161</v>
      </c>
    </row>
    <row r="982" s="14" customFormat="1">
      <c r="A982" s="14"/>
      <c r="B982" s="243"/>
      <c r="C982" s="244"/>
      <c r="D982" s="234" t="s">
        <v>165</v>
      </c>
      <c r="E982" s="245" t="s">
        <v>1</v>
      </c>
      <c r="F982" s="246" t="s">
        <v>206</v>
      </c>
      <c r="G982" s="244"/>
      <c r="H982" s="247">
        <v>11.153000000000001</v>
      </c>
      <c r="I982" s="248"/>
      <c r="J982" s="244"/>
      <c r="K982" s="244"/>
      <c r="L982" s="249"/>
      <c r="M982" s="250"/>
      <c r="N982" s="251"/>
      <c r="O982" s="251"/>
      <c r="P982" s="251"/>
      <c r="Q982" s="251"/>
      <c r="R982" s="251"/>
      <c r="S982" s="251"/>
      <c r="T982" s="252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3" t="s">
        <v>165</v>
      </c>
      <c r="AU982" s="253" t="s">
        <v>83</v>
      </c>
      <c r="AV982" s="14" t="s">
        <v>164</v>
      </c>
      <c r="AW982" s="14" t="s">
        <v>31</v>
      </c>
      <c r="AX982" s="14" t="s">
        <v>83</v>
      </c>
      <c r="AY982" s="253" t="s">
        <v>161</v>
      </c>
    </row>
    <row r="983" s="2" customFormat="1" ht="24.15" customHeight="1">
      <c r="A983" s="39"/>
      <c r="B983" s="40"/>
      <c r="C983" s="218" t="s">
        <v>613</v>
      </c>
      <c r="D983" s="218" t="s">
        <v>162</v>
      </c>
      <c r="E983" s="219" t="s">
        <v>957</v>
      </c>
      <c r="F983" s="220" t="s">
        <v>958</v>
      </c>
      <c r="G983" s="221" t="s">
        <v>253</v>
      </c>
      <c r="H983" s="222">
        <v>20.134</v>
      </c>
      <c r="I983" s="223"/>
      <c r="J983" s="224">
        <f>ROUND(I983*H983,2)</f>
        <v>0</v>
      </c>
      <c r="K983" s="225"/>
      <c r="L983" s="45"/>
      <c r="M983" s="226" t="s">
        <v>1</v>
      </c>
      <c r="N983" s="227" t="s">
        <v>40</v>
      </c>
      <c r="O983" s="92"/>
      <c r="P983" s="228">
        <f>O983*H983</f>
        <v>0</v>
      </c>
      <c r="Q983" s="228">
        <v>0</v>
      </c>
      <c r="R983" s="228">
        <f>Q983*H983</f>
        <v>0</v>
      </c>
      <c r="S983" s="228">
        <v>0</v>
      </c>
      <c r="T983" s="229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30" t="s">
        <v>164</v>
      </c>
      <c r="AT983" s="230" t="s">
        <v>162</v>
      </c>
      <c r="AU983" s="230" t="s">
        <v>83</v>
      </c>
      <c r="AY983" s="18" t="s">
        <v>161</v>
      </c>
      <c r="BE983" s="231">
        <f>IF(N983="základní",J983,0)</f>
        <v>0</v>
      </c>
      <c r="BF983" s="231">
        <f>IF(N983="snížená",J983,0)</f>
        <v>0</v>
      </c>
      <c r="BG983" s="231">
        <f>IF(N983="zákl. přenesená",J983,0)</f>
        <v>0</v>
      </c>
      <c r="BH983" s="231">
        <f>IF(N983="sníž. přenesená",J983,0)</f>
        <v>0</v>
      </c>
      <c r="BI983" s="231">
        <f>IF(N983="nulová",J983,0)</f>
        <v>0</v>
      </c>
      <c r="BJ983" s="18" t="s">
        <v>83</v>
      </c>
      <c r="BK983" s="231">
        <f>ROUND(I983*H983,2)</f>
        <v>0</v>
      </c>
      <c r="BL983" s="18" t="s">
        <v>164</v>
      </c>
      <c r="BM983" s="230" t="s">
        <v>959</v>
      </c>
    </row>
    <row r="984" s="13" customFormat="1">
      <c r="A984" s="13"/>
      <c r="B984" s="232"/>
      <c r="C984" s="233"/>
      <c r="D984" s="234" t="s">
        <v>165</v>
      </c>
      <c r="E984" s="235" t="s">
        <v>1</v>
      </c>
      <c r="F984" s="236" t="s">
        <v>960</v>
      </c>
      <c r="G984" s="233"/>
      <c r="H984" s="235" t="s">
        <v>1</v>
      </c>
      <c r="I984" s="237"/>
      <c r="J984" s="233"/>
      <c r="K984" s="233"/>
      <c r="L984" s="238"/>
      <c r="M984" s="239"/>
      <c r="N984" s="240"/>
      <c r="O984" s="240"/>
      <c r="P984" s="240"/>
      <c r="Q984" s="240"/>
      <c r="R984" s="240"/>
      <c r="S984" s="240"/>
      <c r="T984" s="24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2" t="s">
        <v>165</v>
      </c>
      <c r="AU984" s="242" t="s">
        <v>83</v>
      </c>
      <c r="AV984" s="13" t="s">
        <v>83</v>
      </c>
      <c r="AW984" s="13" t="s">
        <v>31</v>
      </c>
      <c r="AX984" s="13" t="s">
        <v>75</v>
      </c>
      <c r="AY984" s="242" t="s">
        <v>161</v>
      </c>
    </row>
    <row r="985" s="15" customFormat="1">
      <c r="A985" s="15"/>
      <c r="B985" s="254"/>
      <c r="C985" s="255"/>
      <c r="D985" s="234" t="s">
        <v>165</v>
      </c>
      <c r="E985" s="256" t="s">
        <v>1</v>
      </c>
      <c r="F985" s="257" t="s">
        <v>961</v>
      </c>
      <c r="G985" s="255"/>
      <c r="H985" s="258">
        <v>10.455</v>
      </c>
      <c r="I985" s="259"/>
      <c r="J985" s="255"/>
      <c r="K985" s="255"/>
      <c r="L985" s="260"/>
      <c r="M985" s="261"/>
      <c r="N985" s="262"/>
      <c r="O985" s="262"/>
      <c r="P985" s="262"/>
      <c r="Q985" s="262"/>
      <c r="R985" s="262"/>
      <c r="S985" s="262"/>
      <c r="T985" s="263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64" t="s">
        <v>165</v>
      </c>
      <c r="AU985" s="264" t="s">
        <v>83</v>
      </c>
      <c r="AV985" s="15" t="s">
        <v>85</v>
      </c>
      <c r="AW985" s="15" t="s">
        <v>31</v>
      </c>
      <c r="AX985" s="15" t="s">
        <v>75</v>
      </c>
      <c r="AY985" s="264" t="s">
        <v>161</v>
      </c>
    </row>
    <row r="986" s="15" customFormat="1">
      <c r="A986" s="15"/>
      <c r="B986" s="254"/>
      <c r="C986" s="255"/>
      <c r="D986" s="234" t="s">
        <v>165</v>
      </c>
      <c r="E986" s="256" t="s">
        <v>1</v>
      </c>
      <c r="F986" s="257" t="s">
        <v>962</v>
      </c>
      <c r="G986" s="255"/>
      <c r="H986" s="258">
        <v>3.3079999999999998</v>
      </c>
      <c r="I986" s="259"/>
      <c r="J986" s="255"/>
      <c r="K986" s="255"/>
      <c r="L986" s="260"/>
      <c r="M986" s="261"/>
      <c r="N986" s="262"/>
      <c r="O986" s="262"/>
      <c r="P986" s="262"/>
      <c r="Q986" s="262"/>
      <c r="R986" s="262"/>
      <c r="S986" s="262"/>
      <c r="T986" s="263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64" t="s">
        <v>165</v>
      </c>
      <c r="AU986" s="264" t="s">
        <v>83</v>
      </c>
      <c r="AV986" s="15" t="s">
        <v>85</v>
      </c>
      <c r="AW986" s="15" t="s">
        <v>31</v>
      </c>
      <c r="AX986" s="15" t="s">
        <v>75</v>
      </c>
      <c r="AY986" s="264" t="s">
        <v>161</v>
      </c>
    </row>
    <row r="987" s="15" customFormat="1">
      <c r="A987" s="15"/>
      <c r="B987" s="254"/>
      <c r="C987" s="255"/>
      <c r="D987" s="234" t="s">
        <v>165</v>
      </c>
      <c r="E987" s="256" t="s">
        <v>1</v>
      </c>
      <c r="F987" s="257" t="s">
        <v>963</v>
      </c>
      <c r="G987" s="255"/>
      <c r="H987" s="258">
        <v>6.3710000000000004</v>
      </c>
      <c r="I987" s="259"/>
      <c r="J987" s="255"/>
      <c r="K987" s="255"/>
      <c r="L987" s="260"/>
      <c r="M987" s="261"/>
      <c r="N987" s="262"/>
      <c r="O987" s="262"/>
      <c r="P987" s="262"/>
      <c r="Q987" s="262"/>
      <c r="R987" s="262"/>
      <c r="S987" s="262"/>
      <c r="T987" s="263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264" t="s">
        <v>165</v>
      </c>
      <c r="AU987" s="264" t="s">
        <v>83</v>
      </c>
      <c r="AV987" s="15" t="s">
        <v>85</v>
      </c>
      <c r="AW987" s="15" t="s">
        <v>31</v>
      </c>
      <c r="AX987" s="15" t="s">
        <v>75</v>
      </c>
      <c r="AY987" s="264" t="s">
        <v>161</v>
      </c>
    </row>
    <row r="988" s="16" customFormat="1">
      <c r="A988" s="16"/>
      <c r="B988" s="265"/>
      <c r="C988" s="266"/>
      <c r="D988" s="234" t="s">
        <v>165</v>
      </c>
      <c r="E988" s="267" t="s">
        <v>1</v>
      </c>
      <c r="F988" s="268" t="s">
        <v>215</v>
      </c>
      <c r="G988" s="266"/>
      <c r="H988" s="269">
        <v>20.134</v>
      </c>
      <c r="I988" s="270"/>
      <c r="J988" s="266"/>
      <c r="K988" s="266"/>
      <c r="L988" s="271"/>
      <c r="M988" s="272"/>
      <c r="N988" s="273"/>
      <c r="O988" s="273"/>
      <c r="P988" s="273"/>
      <c r="Q988" s="273"/>
      <c r="R988" s="273"/>
      <c r="S988" s="273"/>
      <c r="T988" s="274"/>
      <c r="U988" s="16"/>
      <c r="V988" s="16"/>
      <c r="W988" s="16"/>
      <c r="X988" s="16"/>
      <c r="Y988" s="16"/>
      <c r="Z988" s="16"/>
      <c r="AA988" s="16"/>
      <c r="AB988" s="16"/>
      <c r="AC988" s="16"/>
      <c r="AD988" s="16"/>
      <c r="AE988" s="16"/>
      <c r="AT988" s="275" t="s">
        <v>165</v>
      </c>
      <c r="AU988" s="275" t="s">
        <v>83</v>
      </c>
      <c r="AV988" s="16" t="s">
        <v>216</v>
      </c>
      <c r="AW988" s="16" t="s">
        <v>31</v>
      </c>
      <c r="AX988" s="16" t="s">
        <v>75</v>
      </c>
      <c r="AY988" s="275" t="s">
        <v>161</v>
      </c>
    </row>
    <row r="989" s="14" customFormat="1">
      <c r="A989" s="14"/>
      <c r="B989" s="243"/>
      <c r="C989" s="244"/>
      <c r="D989" s="234" t="s">
        <v>165</v>
      </c>
      <c r="E989" s="245" t="s">
        <v>1</v>
      </c>
      <c r="F989" s="246" t="s">
        <v>206</v>
      </c>
      <c r="G989" s="244"/>
      <c r="H989" s="247">
        <v>20.134</v>
      </c>
      <c r="I989" s="248"/>
      <c r="J989" s="244"/>
      <c r="K989" s="244"/>
      <c r="L989" s="249"/>
      <c r="M989" s="250"/>
      <c r="N989" s="251"/>
      <c r="O989" s="251"/>
      <c r="P989" s="251"/>
      <c r="Q989" s="251"/>
      <c r="R989" s="251"/>
      <c r="S989" s="251"/>
      <c r="T989" s="252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3" t="s">
        <v>165</v>
      </c>
      <c r="AU989" s="253" t="s">
        <v>83</v>
      </c>
      <c r="AV989" s="14" t="s">
        <v>164</v>
      </c>
      <c r="AW989" s="14" t="s">
        <v>31</v>
      </c>
      <c r="AX989" s="14" t="s">
        <v>83</v>
      </c>
      <c r="AY989" s="253" t="s">
        <v>161</v>
      </c>
    </row>
    <row r="990" s="2" customFormat="1" ht="24.15" customHeight="1">
      <c r="A990" s="39"/>
      <c r="B990" s="40"/>
      <c r="C990" s="218" t="s">
        <v>964</v>
      </c>
      <c r="D990" s="218" t="s">
        <v>162</v>
      </c>
      <c r="E990" s="219" t="s">
        <v>965</v>
      </c>
      <c r="F990" s="220" t="s">
        <v>966</v>
      </c>
      <c r="G990" s="221" t="s">
        <v>253</v>
      </c>
      <c r="H990" s="222">
        <v>5.6399999999999997</v>
      </c>
      <c r="I990" s="223"/>
      <c r="J990" s="224">
        <f>ROUND(I990*H990,2)</f>
        <v>0</v>
      </c>
      <c r="K990" s="225"/>
      <c r="L990" s="45"/>
      <c r="M990" s="226" t="s">
        <v>1</v>
      </c>
      <c r="N990" s="227" t="s">
        <v>40</v>
      </c>
      <c r="O990" s="92"/>
      <c r="P990" s="228">
        <f>O990*H990</f>
        <v>0</v>
      </c>
      <c r="Q990" s="228">
        <v>0</v>
      </c>
      <c r="R990" s="228">
        <f>Q990*H990</f>
        <v>0</v>
      </c>
      <c r="S990" s="228">
        <v>0</v>
      </c>
      <c r="T990" s="229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0" t="s">
        <v>164</v>
      </c>
      <c r="AT990" s="230" t="s">
        <v>162</v>
      </c>
      <c r="AU990" s="230" t="s">
        <v>83</v>
      </c>
      <c r="AY990" s="18" t="s">
        <v>161</v>
      </c>
      <c r="BE990" s="231">
        <f>IF(N990="základní",J990,0)</f>
        <v>0</v>
      </c>
      <c r="BF990" s="231">
        <f>IF(N990="snížená",J990,0)</f>
        <v>0</v>
      </c>
      <c r="BG990" s="231">
        <f>IF(N990="zákl. přenesená",J990,0)</f>
        <v>0</v>
      </c>
      <c r="BH990" s="231">
        <f>IF(N990="sníž. přenesená",J990,0)</f>
        <v>0</v>
      </c>
      <c r="BI990" s="231">
        <f>IF(N990="nulová",J990,0)</f>
        <v>0</v>
      </c>
      <c r="BJ990" s="18" t="s">
        <v>83</v>
      </c>
      <c r="BK990" s="231">
        <f>ROUND(I990*H990,2)</f>
        <v>0</v>
      </c>
      <c r="BL990" s="18" t="s">
        <v>164</v>
      </c>
      <c r="BM990" s="230" t="s">
        <v>967</v>
      </c>
    </row>
    <row r="991" s="15" customFormat="1">
      <c r="A991" s="15"/>
      <c r="B991" s="254"/>
      <c r="C991" s="255"/>
      <c r="D991" s="234" t="s">
        <v>165</v>
      </c>
      <c r="E991" s="256" t="s">
        <v>1</v>
      </c>
      <c r="F991" s="257" t="s">
        <v>968</v>
      </c>
      <c r="G991" s="255"/>
      <c r="H991" s="258">
        <v>3.6000000000000001</v>
      </c>
      <c r="I991" s="259"/>
      <c r="J991" s="255"/>
      <c r="K991" s="255"/>
      <c r="L991" s="260"/>
      <c r="M991" s="261"/>
      <c r="N991" s="262"/>
      <c r="O991" s="262"/>
      <c r="P991" s="262"/>
      <c r="Q991" s="262"/>
      <c r="R991" s="262"/>
      <c r="S991" s="262"/>
      <c r="T991" s="263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64" t="s">
        <v>165</v>
      </c>
      <c r="AU991" s="264" t="s">
        <v>83</v>
      </c>
      <c r="AV991" s="15" t="s">
        <v>85</v>
      </c>
      <c r="AW991" s="15" t="s">
        <v>31</v>
      </c>
      <c r="AX991" s="15" t="s">
        <v>75</v>
      </c>
      <c r="AY991" s="264" t="s">
        <v>161</v>
      </c>
    </row>
    <row r="992" s="15" customFormat="1">
      <c r="A992" s="15"/>
      <c r="B992" s="254"/>
      <c r="C992" s="255"/>
      <c r="D992" s="234" t="s">
        <v>165</v>
      </c>
      <c r="E992" s="256" t="s">
        <v>1</v>
      </c>
      <c r="F992" s="257" t="s">
        <v>969</v>
      </c>
      <c r="G992" s="255"/>
      <c r="H992" s="258">
        <v>2.04</v>
      </c>
      <c r="I992" s="259"/>
      <c r="J992" s="255"/>
      <c r="K992" s="255"/>
      <c r="L992" s="260"/>
      <c r="M992" s="261"/>
      <c r="N992" s="262"/>
      <c r="O992" s="262"/>
      <c r="P992" s="262"/>
      <c r="Q992" s="262"/>
      <c r="R992" s="262"/>
      <c r="S992" s="262"/>
      <c r="T992" s="263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4" t="s">
        <v>165</v>
      </c>
      <c r="AU992" s="264" t="s">
        <v>83</v>
      </c>
      <c r="AV992" s="15" t="s">
        <v>85</v>
      </c>
      <c r="AW992" s="15" t="s">
        <v>31</v>
      </c>
      <c r="AX992" s="15" t="s">
        <v>75</v>
      </c>
      <c r="AY992" s="264" t="s">
        <v>161</v>
      </c>
    </row>
    <row r="993" s="16" customFormat="1">
      <c r="A993" s="16"/>
      <c r="B993" s="265"/>
      <c r="C993" s="266"/>
      <c r="D993" s="234" t="s">
        <v>165</v>
      </c>
      <c r="E993" s="267" t="s">
        <v>1</v>
      </c>
      <c r="F993" s="268" t="s">
        <v>215</v>
      </c>
      <c r="G993" s="266"/>
      <c r="H993" s="269">
        <v>5.6399999999999997</v>
      </c>
      <c r="I993" s="270"/>
      <c r="J993" s="266"/>
      <c r="K993" s="266"/>
      <c r="L993" s="271"/>
      <c r="M993" s="272"/>
      <c r="N993" s="273"/>
      <c r="O993" s="273"/>
      <c r="P993" s="273"/>
      <c r="Q993" s="273"/>
      <c r="R993" s="273"/>
      <c r="S993" s="273"/>
      <c r="T993" s="274"/>
      <c r="U993" s="16"/>
      <c r="V993" s="16"/>
      <c r="W993" s="16"/>
      <c r="X993" s="16"/>
      <c r="Y993" s="16"/>
      <c r="Z993" s="16"/>
      <c r="AA993" s="16"/>
      <c r="AB993" s="16"/>
      <c r="AC993" s="16"/>
      <c r="AD993" s="16"/>
      <c r="AE993" s="16"/>
      <c r="AT993" s="275" t="s">
        <v>165</v>
      </c>
      <c r="AU993" s="275" t="s">
        <v>83</v>
      </c>
      <c r="AV993" s="16" t="s">
        <v>216</v>
      </c>
      <c r="AW993" s="16" t="s">
        <v>31</v>
      </c>
      <c r="AX993" s="16" t="s">
        <v>75</v>
      </c>
      <c r="AY993" s="275" t="s">
        <v>161</v>
      </c>
    </row>
    <row r="994" s="14" customFormat="1">
      <c r="A994" s="14"/>
      <c r="B994" s="243"/>
      <c r="C994" s="244"/>
      <c r="D994" s="234" t="s">
        <v>165</v>
      </c>
      <c r="E994" s="245" t="s">
        <v>1</v>
      </c>
      <c r="F994" s="246" t="s">
        <v>206</v>
      </c>
      <c r="G994" s="244"/>
      <c r="H994" s="247">
        <v>5.6399999999999997</v>
      </c>
      <c r="I994" s="248"/>
      <c r="J994" s="244"/>
      <c r="K994" s="244"/>
      <c r="L994" s="249"/>
      <c r="M994" s="250"/>
      <c r="N994" s="251"/>
      <c r="O994" s="251"/>
      <c r="P994" s="251"/>
      <c r="Q994" s="251"/>
      <c r="R994" s="251"/>
      <c r="S994" s="251"/>
      <c r="T994" s="252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3" t="s">
        <v>165</v>
      </c>
      <c r="AU994" s="253" t="s">
        <v>83</v>
      </c>
      <c r="AV994" s="14" t="s">
        <v>164</v>
      </c>
      <c r="AW994" s="14" t="s">
        <v>31</v>
      </c>
      <c r="AX994" s="14" t="s">
        <v>83</v>
      </c>
      <c r="AY994" s="253" t="s">
        <v>161</v>
      </c>
    </row>
    <row r="995" s="2" customFormat="1" ht="24.15" customHeight="1">
      <c r="A995" s="39"/>
      <c r="B995" s="40"/>
      <c r="C995" s="218" t="s">
        <v>617</v>
      </c>
      <c r="D995" s="218" t="s">
        <v>162</v>
      </c>
      <c r="E995" s="219" t="s">
        <v>970</v>
      </c>
      <c r="F995" s="220" t="s">
        <v>971</v>
      </c>
      <c r="G995" s="221" t="s">
        <v>253</v>
      </c>
      <c r="H995" s="222">
        <v>3.5</v>
      </c>
      <c r="I995" s="223"/>
      <c r="J995" s="224">
        <f>ROUND(I995*H995,2)</f>
        <v>0</v>
      </c>
      <c r="K995" s="225"/>
      <c r="L995" s="45"/>
      <c r="M995" s="226" t="s">
        <v>1</v>
      </c>
      <c r="N995" s="227" t="s">
        <v>40</v>
      </c>
      <c r="O995" s="92"/>
      <c r="P995" s="228">
        <f>O995*H995</f>
        <v>0</v>
      </c>
      <c r="Q995" s="228">
        <v>0</v>
      </c>
      <c r="R995" s="228">
        <f>Q995*H995</f>
        <v>0</v>
      </c>
      <c r="S995" s="228">
        <v>0</v>
      </c>
      <c r="T995" s="229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30" t="s">
        <v>164</v>
      </c>
      <c r="AT995" s="230" t="s">
        <v>162</v>
      </c>
      <c r="AU995" s="230" t="s">
        <v>83</v>
      </c>
      <c r="AY995" s="18" t="s">
        <v>161</v>
      </c>
      <c r="BE995" s="231">
        <f>IF(N995="základní",J995,0)</f>
        <v>0</v>
      </c>
      <c r="BF995" s="231">
        <f>IF(N995="snížená",J995,0)</f>
        <v>0</v>
      </c>
      <c r="BG995" s="231">
        <f>IF(N995="zákl. přenesená",J995,0)</f>
        <v>0</v>
      </c>
      <c r="BH995" s="231">
        <f>IF(N995="sníž. přenesená",J995,0)</f>
        <v>0</v>
      </c>
      <c r="BI995" s="231">
        <f>IF(N995="nulová",J995,0)</f>
        <v>0</v>
      </c>
      <c r="BJ995" s="18" t="s">
        <v>83</v>
      </c>
      <c r="BK995" s="231">
        <f>ROUND(I995*H995,2)</f>
        <v>0</v>
      </c>
      <c r="BL995" s="18" t="s">
        <v>164</v>
      </c>
      <c r="BM995" s="230" t="s">
        <v>972</v>
      </c>
    </row>
    <row r="996" s="15" customFormat="1">
      <c r="A996" s="15"/>
      <c r="B996" s="254"/>
      <c r="C996" s="255"/>
      <c r="D996" s="234" t="s">
        <v>165</v>
      </c>
      <c r="E996" s="256" t="s">
        <v>1</v>
      </c>
      <c r="F996" s="257" t="s">
        <v>973</v>
      </c>
      <c r="G996" s="255"/>
      <c r="H996" s="258">
        <v>3.5</v>
      </c>
      <c r="I996" s="259"/>
      <c r="J996" s="255"/>
      <c r="K996" s="255"/>
      <c r="L996" s="260"/>
      <c r="M996" s="261"/>
      <c r="N996" s="262"/>
      <c r="O996" s="262"/>
      <c r="P996" s="262"/>
      <c r="Q996" s="262"/>
      <c r="R996" s="262"/>
      <c r="S996" s="262"/>
      <c r="T996" s="263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64" t="s">
        <v>165</v>
      </c>
      <c r="AU996" s="264" t="s">
        <v>83</v>
      </c>
      <c r="AV996" s="15" t="s">
        <v>85</v>
      </c>
      <c r="AW996" s="15" t="s">
        <v>31</v>
      </c>
      <c r="AX996" s="15" t="s">
        <v>75</v>
      </c>
      <c r="AY996" s="264" t="s">
        <v>161</v>
      </c>
    </row>
    <row r="997" s="16" customFormat="1">
      <c r="A997" s="16"/>
      <c r="B997" s="265"/>
      <c r="C997" s="266"/>
      <c r="D997" s="234" t="s">
        <v>165</v>
      </c>
      <c r="E997" s="267" t="s">
        <v>1</v>
      </c>
      <c r="F997" s="268" t="s">
        <v>215</v>
      </c>
      <c r="G997" s="266"/>
      <c r="H997" s="269">
        <v>3.5</v>
      </c>
      <c r="I997" s="270"/>
      <c r="J997" s="266"/>
      <c r="K997" s="266"/>
      <c r="L997" s="271"/>
      <c r="M997" s="272"/>
      <c r="N997" s="273"/>
      <c r="O997" s="273"/>
      <c r="P997" s="273"/>
      <c r="Q997" s="273"/>
      <c r="R997" s="273"/>
      <c r="S997" s="273"/>
      <c r="T997" s="274"/>
      <c r="U997" s="16"/>
      <c r="V997" s="16"/>
      <c r="W997" s="16"/>
      <c r="X997" s="16"/>
      <c r="Y997" s="16"/>
      <c r="Z997" s="16"/>
      <c r="AA997" s="16"/>
      <c r="AB997" s="16"/>
      <c r="AC997" s="16"/>
      <c r="AD997" s="16"/>
      <c r="AE997" s="16"/>
      <c r="AT997" s="275" t="s">
        <v>165</v>
      </c>
      <c r="AU997" s="275" t="s">
        <v>83</v>
      </c>
      <c r="AV997" s="16" t="s">
        <v>216</v>
      </c>
      <c r="AW997" s="16" t="s">
        <v>31</v>
      </c>
      <c r="AX997" s="16" t="s">
        <v>75</v>
      </c>
      <c r="AY997" s="275" t="s">
        <v>161</v>
      </c>
    </row>
    <row r="998" s="14" customFormat="1">
      <c r="A998" s="14"/>
      <c r="B998" s="243"/>
      <c r="C998" s="244"/>
      <c r="D998" s="234" t="s">
        <v>165</v>
      </c>
      <c r="E998" s="245" t="s">
        <v>1</v>
      </c>
      <c r="F998" s="246" t="s">
        <v>206</v>
      </c>
      <c r="G998" s="244"/>
      <c r="H998" s="247">
        <v>3.5</v>
      </c>
      <c r="I998" s="248"/>
      <c r="J998" s="244"/>
      <c r="K998" s="244"/>
      <c r="L998" s="249"/>
      <c r="M998" s="250"/>
      <c r="N998" s="251"/>
      <c r="O998" s="251"/>
      <c r="P998" s="251"/>
      <c r="Q998" s="251"/>
      <c r="R998" s="251"/>
      <c r="S998" s="251"/>
      <c r="T998" s="252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3" t="s">
        <v>165</v>
      </c>
      <c r="AU998" s="253" t="s">
        <v>83</v>
      </c>
      <c r="AV998" s="14" t="s">
        <v>164</v>
      </c>
      <c r="AW998" s="14" t="s">
        <v>31</v>
      </c>
      <c r="AX998" s="14" t="s">
        <v>83</v>
      </c>
      <c r="AY998" s="253" t="s">
        <v>161</v>
      </c>
    </row>
    <row r="999" s="2" customFormat="1" ht="16.5" customHeight="1">
      <c r="A999" s="39"/>
      <c r="B999" s="40"/>
      <c r="C999" s="218" t="s">
        <v>974</v>
      </c>
      <c r="D999" s="218" t="s">
        <v>162</v>
      </c>
      <c r="E999" s="219" t="s">
        <v>975</v>
      </c>
      <c r="F999" s="220" t="s">
        <v>976</v>
      </c>
      <c r="G999" s="221" t="s">
        <v>253</v>
      </c>
      <c r="H999" s="222">
        <v>28.945</v>
      </c>
      <c r="I999" s="223"/>
      <c r="J999" s="224">
        <f>ROUND(I999*H999,2)</f>
        <v>0</v>
      </c>
      <c r="K999" s="225"/>
      <c r="L999" s="45"/>
      <c r="M999" s="226" t="s">
        <v>1</v>
      </c>
      <c r="N999" s="227" t="s">
        <v>40</v>
      </c>
      <c r="O999" s="92"/>
      <c r="P999" s="228">
        <f>O999*H999</f>
        <v>0</v>
      </c>
      <c r="Q999" s="228">
        <v>0</v>
      </c>
      <c r="R999" s="228">
        <f>Q999*H999</f>
        <v>0</v>
      </c>
      <c r="S999" s="228">
        <v>0</v>
      </c>
      <c r="T999" s="229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30" t="s">
        <v>164</v>
      </c>
      <c r="AT999" s="230" t="s">
        <v>162</v>
      </c>
      <c r="AU999" s="230" t="s">
        <v>83</v>
      </c>
      <c r="AY999" s="18" t="s">
        <v>161</v>
      </c>
      <c r="BE999" s="231">
        <f>IF(N999="základní",J999,0)</f>
        <v>0</v>
      </c>
      <c r="BF999" s="231">
        <f>IF(N999="snížená",J999,0)</f>
        <v>0</v>
      </c>
      <c r="BG999" s="231">
        <f>IF(N999="zákl. přenesená",J999,0)</f>
        <v>0</v>
      </c>
      <c r="BH999" s="231">
        <f>IF(N999="sníž. přenesená",J999,0)</f>
        <v>0</v>
      </c>
      <c r="BI999" s="231">
        <f>IF(N999="nulová",J999,0)</f>
        <v>0</v>
      </c>
      <c r="BJ999" s="18" t="s">
        <v>83</v>
      </c>
      <c r="BK999" s="231">
        <f>ROUND(I999*H999,2)</f>
        <v>0</v>
      </c>
      <c r="BL999" s="18" t="s">
        <v>164</v>
      </c>
      <c r="BM999" s="230" t="s">
        <v>977</v>
      </c>
    </row>
    <row r="1000" s="15" customFormat="1">
      <c r="A1000" s="15"/>
      <c r="B1000" s="254"/>
      <c r="C1000" s="255"/>
      <c r="D1000" s="234" t="s">
        <v>165</v>
      </c>
      <c r="E1000" s="256" t="s">
        <v>1</v>
      </c>
      <c r="F1000" s="257" t="s">
        <v>978</v>
      </c>
      <c r="G1000" s="255"/>
      <c r="H1000" s="258">
        <v>7.673</v>
      </c>
      <c r="I1000" s="259"/>
      <c r="J1000" s="255"/>
      <c r="K1000" s="255"/>
      <c r="L1000" s="260"/>
      <c r="M1000" s="261"/>
      <c r="N1000" s="262"/>
      <c r="O1000" s="262"/>
      <c r="P1000" s="262"/>
      <c r="Q1000" s="262"/>
      <c r="R1000" s="262"/>
      <c r="S1000" s="262"/>
      <c r="T1000" s="263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64" t="s">
        <v>165</v>
      </c>
      <c r="AU1000" s="264" t="s">
        <v>83</v>
      </c>
      <c r="AV1000" s="15" t="s">
        <v>85</v>
      </c>
      <c r="AW1000" s="15" t="s">
        <v>31</v>
      </c>
      <c r="AX1000" s="15" t="s">
        <v>75</v>
      </c>
      <c r="AY1000" s="264" t="s">
        <v>161</v>
      </c>
    </row>
    <row r="1001" s="15" customFormat="1">
      <c r="A1001" s="15"/>
      <c r="B1001" s="254"/>
      <c r="C1001" s="255"/>
      <c r="D1001" s="234" t="s">
        <v>165</v>
      </c>
      <c r="E1001" s="256" t="s">
        <v>1</v>
      </c>
      <c r="F1001" s="257" t="s">
        <v>979</v>
      </c>
      <c r="G1001" s="255"/>
      <c r="H1001" s="258">
        <v>5.4400000000000004</v>
      </c>
      <c r="I1001" s="259"/>
      <c r="J1001" s="255"/>
      <c r="K1001" s="255"/>
      <c r="L1001" s="260"/>
      <c r="M1001" s="261"/>
      <c r="N1001" s="262"/>
      <c r="O1001" s="262"/>
      <c r="P1001" s="262"/>
      <c r="Q1001" s="262"/>
      <c r="R1001" s="262"/>
      <c r="S1001" s="262"/>
      <c r="T1001" s="263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T1001" s="264" t="s">
        <v>165</v>
      </c>
      <c r="AU1001" s="264" t="s">
        <v>83</v>
      </c>
      <c r="AV1001" s="15" t="s">
        <v>85</v>
      </c>
      <c r="AW1001" s="15" t="s">
        <v>31</v>
      </c>
      <c r="AX1001" s="15" t="s">
        <v>75</v>
      </c>
      <c r="AY1001" s="264" t="s">
        <v>161</v>
      </c>
    </row>
    <row r="1002" s="15" customFormat="1">
      <c r="A1002" s="15"/>
      <c r="B1002" s="254"/>
      <c r="C1002" s="255"/>
      <c r="D1002" s="234" t="s">
        <v>165</v>
      </c>
      <c r="E1002" s="256" t="s">
        <v>1</v>
      </c>
      <c r="F1002" s="257" t="s">
        <v>980</v>
      </c>
      <c r="G1002" s="255"/>
      <c r="H1002" s="258">
        <v>2.3519999999999999</v>
      </c>
      <c r="I1002" s="259"/>
      <c r="J1002" s="255"/>
      <c r="K1002" s="255"/>
      <c r="L1002" s="260"/>
      <c r="M1002" s="261"/>
      <c r="N1002" s="262"/>
      <c r="O1002" s="262"/>
      <c r="P1002" s="262"/>
      <c r="Q1002" s="262"/>
      <c r="R1002" s="262"/>
      <c r="S1002" s="262"/>
      <c r="T1002" s="263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64" t="s">
        <v>165</v>
      </c>
      <c r="AU1002" s="264" t="s">
        <v>83</v>
      </c>
      <c r="AV1002" s="15" t="s">
        <v>85</v>
      </c>
      <c r="AW1002" s="15" t="s">
        <v>31</v>
      </c>
      <c r="AX1002" s="15" t="s">
        <v>75</v>
      </c>
      <c r="AY1002" s="264" t="s">
        <v>161</v>
      </c>
    </row>
    <row r="1003" s="15" customFormat="1">
      <c r="A1003" s="15"/>
      <c r="B1003" s="254"/>
      <c r="C1003" s="255"/>
      <c r="D1003" s="234" t="s">
        <v>165</v>
      </c>
      <c r="E1003" s="256" t="s">
        <v>1</v>
      </c>
      <c r="F1003" s="257" t="s">
        <v>981</v>
      </c>
      <c r="G1003" s="255"/>
      <c r="H1003" s="258">
        <v>10.35</v>
      </c>
      <c r="I1003" s="259"/>
      <c r="J1003" s="255"/>
      <c r="K1003" s="255"/>
      <c r="L1003" s="260"/>
      <c r="M1003" s="261"/>
      <c r="N1003" s="262"/>
      <c r="O1003" s="262"/>
      <c r="P1003" s="262"/>
      <c r="Q1003" s="262"/>
      <c r="R1003" s="262"/>
      <c r="S1003" s="262"/>
      <c r="T1003" s="263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64" t="s">
        <v>165</v>
      </c>
      <c r="AU1003" s="264" t="s">
        <v>83</v>
      </c>
      <c r="AV1003" s="15" t="s">
        <v>85</v>
      </c>
      <c r="AW1003" s="15" t="s">
        <v>31</v>
      </c>
      <c r="AX1003" s="15" t="s">
        <v>75</v>
      </c>
      <c r="AY1003" s="264" t="s">
        <v>161</v>
      </c>
    </row>
    <row r="1004" s="15" customFormat="1">
      <c r="A1004" s="15"/>
      <c r="B1004" s="254"/>
      <c r="C1004" s="255"/>
      <c r="D1004" s="234" t="s">
        <v>165</v>
      </c>
      <c r="E1004" s="256" t="s">
        <v>1</v>
      </c>
      <c r="F1004" s="257" t="s">
        <v>982</v>
      </c>
      <c r="G1004" s="255"/>
      <c r="H1004" s="258">
        <v>2.5299999999999998</v>
      </c>
      <c r="I1004" s="259"/>
      <c r="J1004" s="255"/>
      <c r="K1004" s="255"/>
      <c r="L1004" s="260"/>
      <c r="M1004" s="261"/>
      <c r="N1004" s="262"/>
      <c r="O1004" s="262"/>
      <c r="P1004" s="262"/>
      <c r="Q1004" s="262"/>
      <c r="R1004" s="262"/>
      <c r="S1004" s="262"/>
      <c r="T1004" s="263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64" t="s">
        <v>165</v>
      </c>
      <c r="AU1004" s="264" t="s">
        <v>83</v>
      </c>
      <c r="AV1004" s="15" t="s">
        <v>85</v>
      </c>
      <c r="AW1004" s="15" t="s">
        <v>31</v>
      </c>
      <c r="AX1004" s="15" t="s">
        <v>75</v>
      </c>
      <c r="AY1004" s="264" t="s">
        <v>161</v>
      </c>
    </row>
    <row r="1005" s="15" customFormat="1">
      <c r="A1005" s="15"/>
      <c r="B1005" s="254"/>
      <c r="C1005" s="255"/>
      <c r="D1005" s="234" t="s">
        <v>165</v>
      </c>
      <c r="E1005" s="256" t="s">
        <v>1</v>
      </c>
      <c r="F1005" s="257" t="s">
        <v>983</v>
      </c>
      <c r="G1005" s="255"/>
      <c r="H1005" s="258">
        <v>0.59999999999999998</v>
      </c>
      <c r="I1005" s="259"/>
      <c r="J1005" s="255"/>
      <c r="K1005" s="255"/>
      <c r="L1005" s="260"/>
      <c r="M1005" s="261"/>
      <c r="N1005" s="262"/>
      <c r="O1005" s="262"/>
      <c r="P1005" s="262"/>
      <c r="Q1005" s="262"/>
      <c r="R1005" s="262"/>
      <c r="S1005" s="262"/>
      <c r="T1005" s="263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264" t="s">
        <v>165</v>
      </c>
      <c r="AU1005" s="264" t="s">
        <v>83</v>
      </c>
      <c r="AV1005" s="15" t="s">
        <v>85</v>
      </c>
      <c r="AW1005" s="15" t="s">
        <v>31</v>
      </c>
      <c r="AX1005" s="15" t="s">
        <v>75</v>
      </c>
      <c r="AY1005" s="264" t="s">
        <v>161</v>
      </c>
    </row>
    <row r="1006" s="14" customFormat="1">
      <c r="A1006" s="14"/>
      <c r="B1006" s="243"/>
      <c r="C1006" s="244"/>
      <c r="D1006" s="234" t="s">
        <v>165</v>
      </c>
      <c r="E1006" s="245" t="s">
        <v>1</v>
      </c>
      <c r="F1006" s="246" t="s">
        <v>206</v>
      </c>
      <c r="G1006" s="244"/>
      <c r="H1006" s="247">
        <v>28.945</v>
      </c>
      <c r="I1006" s="248"/>
      <c r="J1006" s="244"/>
      <c r="K1006" s="244"/>
      <c r="L1006" s="249"/>
      <c r="M1006" s="250"/>
      <c r="N1006" s="251"/>
      <c r="O1006" s="251"/>
      <c r="P1006" s="251"/>
      <c r="Q1006" s="251"/>
      <c r="R1006" s="251"/>
      <c r="S1006" s="251"/>
      <c r="T1006" s="252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3" t="s">
        <v>165</v>
      </c>
      <c r="AU1006" s="253" t="s">
        <v>83</v>
      </c>
      <c r="AV1006" s="14" t="s">
        <v>164</v>
      </c>
      <c r="AW1006" s="14" t="s">
        <v>31</v>
      </c>
      <c r="AX1006" s="14" t="s">
        <v>83</v>
      </c>
      <c r="AY1006" s="253" t="s">
        <v>161</v>
      </c>
    </row>
    <row r="1007" s="2" customFormat="1" ht="33" customHeight="1">
      <c r="A1007" s="39"/>
      <c r="B1007" s="40"/>
      <c r="C1007" s="218" t="s">
        <v>623</v>
      </c>
      <c r="D1007" s="218" t="s">
        <v>162</v>
      </c>
      <c r="E1007" s="219" t="s">
        <v>984</v>
      </c>
      <c r="F1007" s="220" t="s">
        <v>985</v>
      </c>
      <c r="G1007" s="221" t="s">
        <v>210</v>
      </c>
      <c r="H1007" s="222">
        <v>63.240000000000002</v>
      </c>
      <c r="I1007" s="223"/>
      <c r="J1007" s="224">
        <f>ROUND(I1007*H1007,2)</f>
        <v>0</v>
      </c>
      <c r="K1007" s="225"/>
      <c r="L1007" s="45"/>
      <c r="M1007" s="226" t="s">
        <v>1</v>
      </c>
      <c r="N1007" s="227" t="s">
        <v>40</v>
      </c>
      <c r="O1007" s="92"/>
      <c r="P1007" s="228">
        <f>O1007*H1007</f>
        <v>0</v>
      </c>
      <c r="Q1007" s="228">
        <v>0</v>
      </c>
      <c r="R1007" s="228">
        <f>Q1007*H1007</f>
        <v>0</v>
      </c>
      <c r="S1007" s="228">
        <v>0</v>
      </c>
      <c r="T1007" s="229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30" t="s">
        <v>164</v>
      </c>
      <c r="AT1007" s="230" t="s">
        <v>162</v>
      </c>
      <c r="AU1007" s="230" t="s">
        <v>83</v>
      </c>
      <c r="AY1007" s="18" t="s">
        <v>161</v>
      </c>
      <c r="BE1007" s="231">
        <f>IF(N1007="základní",J1007,0)</f>
        <v>0</v>
      </c>
      <c r="BF1007" s="231">
        <f>IF(N1007="snížená",J1007,0)</f>
        <v>0</v>
      </c>
      <c r="BG1007" s="231">
        <f>IF(N1007="zákl. přenesená",J1007,0)</f>
        <v>0</v>
      </c>
      <c r="BH1007" s="231">
        <f>IF(N1007="sníž. přenesená",J1007,0)</f>
        <v>0</v>
      </c>
      <c r="BI1007" s="231">
        <f>IF(N1007="nulová",J1007,0)</f>
        <v>0</v>
      </c>
      <c r="BJ1007" s="18" t="s">
        <v>83</v>
      </c>
      <c r="BK1007" s="231">
        <f>ROUND(I1007*H1007,2)</f>
        <v>0</v>
      </c>
      <c r="BL1007" s="18" t="s">
        <v>164</v>
      </c>
      <c r="BM1007" s="230" t="s">
        <v>986</v>
      </c>
    </row>
    <row r="1008" s="13" customFormat="1">
      <c r="A1008" s="13"/>
      <c r="B1008" s="232"/>
      <c r="C1008" s="233"/>
      <c r="D1008" s="234" t="s">
        <v>165</v>
      </c>
      <c r="E1008" s="235" t="s">
        <v>1</v>
      </c>
      <c r="F1008" s="236" t="s">
        <v>987</v>
      </c>
      <c r="G1008" s="233"/>
      <c r="H1008" s="235" t="s">
        <v>1</v>
      </c>
      <c r="I1008" s="237"/>
      <c r="J1008" s="233"/>
      <c r="K1008" s="233"/>
      <c r="L1008" s="238"/>
      <c r="M1008" s="239"/>
      <c r="N1008" s="240"/>
      <c r="O1008" s="240"/>
      <c r="P1008" s="240"/>
      <c r="Q1008" s="240"/>
      <c r="R1008" s="240"/>
      <c r="S1008" s="240"/>
      <c r="T1008" s="241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2" t="s">
        <v>165</v>
      </c>
      <c r="AU1008" s="242" t="s">
        <v>83</v>
      </c>
      <c r="AV1008" s="13" t="s">
        <v>83</v>
      </c>
      <c r="AW1008" s="13" t="s">
        <v>31</v>
      </c>
      <c r="AX1008" s="13" t="s">
        <v>75</v>
      </c>
      <c r="AY1008" s="242" t="s">
        <v>161</v>
      </c>
    </row>
    <row r="1009" s="15" customFormat="1">
      <c r="A1009" s="15"/>
      <c r="B1009" s="254"/>
      <c r="C1009" s="255"/>
      <c r="D1009" s="234" t="s">
        <v>165</v>
      </c>
      <c r="E1009" s="256" t="s">
        <v>1</v>
      </c>
      <c r="F1009" s="257" t="s">
        <v>988</v>
      </c>
      <c r="G1009" s="255"/>
      <c r="H1009" s="258">
        <v>63.240000000000002</v>
      </c>
      <c r="I1009" s="259"/>
      <c r="J1009" s="255"/>
      <c r="K1009" s="255"/>
      <c r="L1009" s="260"/>
      <c r="M1009" s="261"/>
      <c r="N1009" s="262"/>
      <c r="O1009" s="262"/>
      <c r="P1009" s="262"/>
      <c r="Q1009" s="262"/>
      <c r="R1009" s="262"/>
      <c r="S1009" s="262"/>
      <c r="T1009" s="263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264" t="s">
        <v>165</v>
      </c>
      <c r="AU1009" s="264" t="s">
        <v>83</v>
      </c>
      <c r="AV1009" s="15" t="s">
        <v>85</v>
      </c>
      <c r="AW1009" s="15" t="s">
        <v>31</v>
      </c>
      <c r="AX1009" s="15" t="s">
        <v>75</v>
      </c>
      <c r="AY1009" s="264" t="s">
        <v>161</v>
      </c>
    </row>
    <row r="1010" s="14" customFormat="1">
      <c r="A1010" s="14"/>
      <c r="B1010" s="243"/>
      <c r="C1010" s="244"/>
      <c r="D1010" s="234" t="s">
        <v>165</v>
      </c>
      <c r="E1010" s="245" t="s">
        <v>1</v>
      </c>
      <c r="F1010" s="246" t="s">
        <v>206</v>
      </c>
      <c r="G1010" s="244"/>
      <c r="H1010" s="247">
        <v>63.240000000000002</v>
      </c>
      <c r="I1010" s="248"/>
      <c r="J1010" s="244"/>
      <c r="K1010" s="244"/>
      <c r="L1010" s="249"/>
      <c r="M1010" s="250"/>
      <c r="N1010" s="251"/>
      <c r="O1010" s="251"/>
      <c r="P1010" s="251"/>
      <c r="Q1010" s="251"/>
      <c r="R1010" s="251"/>
      <c r="S1010" s="251"/>
      <c r="T1010" s="252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3" t="s">
        <v>165</v>
      </c>
      <c r="AU1010" s="253" t="s">
        <v>83</v>
      </c>
      <c r="AV1010" s="14" t="s">
        <v>164</v>
      </c>
      <c r="AW1010" s="14" t="s">
        <v>31</v>
      </c>
      <c r="AX1010" s="14" t="s">
        <v>83</v>
      </c>
      <c r="AY1010" s="253" t="s">
        <v>161</v>
      </c>
    </row>
    <row r="1011" s="2" customFormat="1" ht="16.5" customHeight="1">
      <c r="A1011" s="39"/>
      <c r="B1011" s="40"/>
      <c r="C1011" s="218" t="s">
        <v>989</v>
      </c>
      <c r="D1011" s="218" t="s">
        <v>162</v>
      </c>
      <c r="E1011" s="219" t="s">
        <v>990</v>
      </c>
      <c r="F1011" s="220" t="s">
        <v>991</v>
      </c>
      <c r="G1011" s="221" t="s">
        <v>622</v>
      </c>
      <c r="H1011" s="222">
        <v>37.200000000000003</v>
      </c>
      <c r="I1011" s="223"/>
      <c r="J1011" s="224">
        <f>ROUND(I1011*H1011,2)</f>
        <v>0</v>
      </c>
      <c r="K1011" s="225"/>
      <c r="L1011" s="45"/>
      <c r="M1011" s="226" t="s">
        <v>1</v>
      </c>
      <c r="N1011" s="227" t="s">
        <v>40</v>
      </c>
      <c r="O1011" s="92"/>
      <c r="P1011" s="228">
        <f>O1011*H1011</f>
        <v>0</v>
      </c>
      <c r="Q1011" s="228">
        <v>0</v>
      </c>
      <c r="R1011" s="228">
        <f>Q1011*H1011</f>
        <v>0</v>
      </c>
      <c r="S1011" s="228">
        <v>0</v>
      </c>
      <c r="T1011" s="229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30" t="s">
        <v>164</v>
      </c>
      <c r="AT1011" s="230" t="s">
        <v>162</v>
      </c>
      <c r="AU1011" s="230" t="s">
        <v>83</v>
      </c>
      <c r="AY1011" s="18" t="s">
        <v>161</v>
      </c>
      <c r="BE1011" s="231">
        <f>IF(N1011="základní",J1011,0)</f>
        <v>0</v>
      </c>
      <c r="BF1011" s="231">
        <f>IF(N1011="snížená",J1011,0)</f>
        <v>0</v>
      </c>
      <c r="BG1011" s="231">
        <f>IF(N1011="zákl. přenesená",J1011,0)</f>
        <v>0</v>
      </c>
      <c r="BH1011" s="231">
        <f>IF(N1011="sníž. přenesená",J1011,0)</f>
        <v>0</v>
      </c>
      <c r="BI1011" s="231">
        <f>IF(N1011="nulová",J1011,0)</f>
        <v>0</v>
      </c>
      <c r="BJ1011" s="18" t="s">
        <v>83</v>
      </c>
      <c r="BK1011" s="231">
        <f>ROUND(I1011*H1011,2)</f>
        <v>0</v>
      </c>
      <c r="BL1011" s="18" t="s">
        <v>164</v>
      </c>
      <c r="BM1011" s="230" t="s">
        <v>992</v>
      </c>
    </row>
    <row r="1012" s="15" customFormat="1">
      <c r="A1012" s="15"/>
      <c r="B1012" s="254"/>
      <c r="C1012" s="255"/>
      <c r="D1012" s="234" t="s">
        <v>165</v>
      </c>
      <c r="E1012" s="256" t="s">
        <v>1</v>
      </c>
      <c r="F1012" s="257" t="s">
        <v>993</v>
      </c>
      <c r="G1012" s="255"/>
      <c r="H1012" s="258">
        <v>37.200000000000003</v>
      </c>
      <c r="I1012" s="259"/>
      <c r="J1012" s="255"/>
      <c r="K1012" s="255"/>
      <c r="L1012" s="260"/>
      <c r="M1012" s="261"/>
      <c r="N1012" s="262"/>
      <c r="O1012" s="262"/>
      <c r="P1012" s="262"/>
      <c r="Q1012" s="262"/>
      <c r="R1012" s="262"/>
      <c r="S1012" s="262"/>
      <c r="T1012" s="263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64" t="s">
        <v>165</v>
      </c>
      <c r="AU1012" s="264" t="s">
        <v>83</v>
      </c>
      <c r="AV1012" s="15" t="s">
        <v>85</v>
      </c>
      <c r="AW1012" s="15" t="s">
        <v>31</v>
      </c>
      <c r="AX1012" s="15" t="s">
        <v>75</v>
      </c>
      <c r="AY1012" s="264" t="s">
        <v>161</v>
      </c>
    </row>
    <row r="1013" s="14" customFormat="1">
      <c r="A1013" s="14"/>
      <c r="B1013" s="243"/>
      <c r="C1013" s="244"/>
      <c r="D1013" s="234" t="s">
        <v>165</v>
      </c>
      <c r="E1013" s="245" t="s">
        <v>1</v>
      </c>
      <c r="F1013" s="246" t="s">
        <v>206</v>
      </c>
      <c r="G1013" s="244"/>
      <c r="H1013" s="247">
        <v>37.200000000000003</v>
      </c>
      <c r="I1013" s="248"/>
      <c r="J1013" s="244"/>
      <c r="K1013" s="244"/>
      <c r="L1013" s="249"/>
      <c r="M1013" s="250"/>
      <c r="N1013" s="251"/>
      <c r="O1013" s="251"/>
      <c r="P1013" s="251"/>
      <c r="Q1013" s="251"/>
      <c r="R1013" s="251"/>
      <c r="S1013" s="251"/>
      <c r="T1013" s="252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3" t="s">
        <v>165</v>
      </c>
      <c r="AU1013" s="253" t="s">
        <v>83</v>
      </c>
      <c r="AV1013" s="14" t="s">
        <v>164</v>
      </c>
      <c r="AW1013" s="14" t="s">
        <v>31</v>
      </c>
      <c r="AX1013" s="14" t="s">
        <v>83</v>
      </c>
      <c r="AY1013" s="253" t="s">
        <v>161</v>
      </c>
    </row>
    <row r="1014" s="2" customFormat="1" ht="16.5" customHeight="1">
      <c r="A1014" s="39"/>
      <c r="B1014" s="40"/>
      <c r="C1014" s="218" t="s">
        <v>639</v>
      </c>
      <c r="D1014" s="218" t="s">
        <v>162</v>
      </c>
      <c r="E1014" s="219" t="s">
        <v>994</v>
      </c>
      <c r="F1014" s="220" t="s">
        <v>995</v>
      </c>
      <c r="G1014" s="221" t="s">
        <v>253</v>
      </c>
      <c r="H1014" s="222">
        <v>75</v>
      </c>
      <c r="I1014" s="223"/>
      <c r="J1014" s="224">
        <f>ROUND(I1014*H1014,2)</f>
        <v>0</v>
      </c>
      <c r="K1014" s="225"/>
      <c r="L1014" s="45"/>
      <c r="M1014" s="226" t="s">
        <v>1</v>
      </c>
      <c r="N1014" s="227" t="s">
        <v>40</v>
      </c>
      <c r="O1014" s="92"/>
      <c r="P1014" s="228">
        <f>O1014*H1014</f>
        <v>0</v>
      </c>
      <c r="Q1014" s="228">
        <v>0</v>
      </c>
      <c r="R1014" s="228">
        <f>Q1014*H1014</f>
        <v>0</v>
      </c>
      <c r="S1014" s="228">
        <v>0</v>
      </c>
      <c r="T1014" s="229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30" t="s">
        <v>164</v>
      </c>
      <c r="AT1014" s="230" t="s">
        <v>162</v>
      </c>
      <c r="AU1014" s="230" t="s">
        <v>83</v>
      </c>
      <c r="AY1014" s="18" t="s">
        <v>161</v>
      </c>
      <c r="BE1014" s="231">
        <f>IF(N1014="základní",J1014,0)</f>
        <v>0</v>
      </c>
      <c r="BF1014" s="231">
        <f>IF(N1014="snížená",J1014,0)</f>
        <v>0</v>
      </c>
      <c r="BG1014" s="231">
        <f>IF(N1014="zákl. přenesená",J1014,0)</f>
        <v>0</v>
      </c>
      <c r="BH1014" s="231">
        <f>IF(N1014="sníž. přenesená",J1014,0)</f>
        <v>0</v>
      </c>
      <c r="BI1014" s="231">
        <f>IF(N1014="nulová",J1014,0)</f>
        <v>0</v>
      </c>
      <c r="BJ1014" s="18" t="s">
        <v>83</v>
      </c>
      <c r="BK1014" s="231">
        <f>ROUND(I1014*H1014,2)</f>
        <v>0</v>
      </c>
      <c r="BL1014" s="18" t="s">
        <v>164</v>
      </c>
      <c r="BM1014" s="230" t="s">
        <v>996</v>
      </c>
    </row>
    <row r="1015" s="13" customFormat="1">
      <c r="A1015" s="13"/>
      <c r="B1015" s="232"/>
      <c r="C1015" s="233"/>
      <c r="D1015" s="234" t="s">
        <v>165</v>
      </c>
      <c r="E1015" s="235" t="s">
        <v>1</v>
      </c>
      <c r="F1015" s="236" t="s">
        <v>997</v>
      </c>
      <c r="G1015" s="233"/>
      <c r="H1015" s="235" t="s">
        <v>1</v>
      </c>
      <c r="I1015" s="237"/>
      <c r="J1015" s="233"/>
      <c r="K1015" s="233"/>
      <c r="L1015" s="238"/>
      <c r="M1015" s="239"/>
      <c r="N1015" s="240"/>
      <c r="O1015" s="240"/>
      <c r="P1015" s="240"/>
      <c r="Q1015" s="240"/>
      <c r="R1015" s="240"/>
      <c r="S1015" s="240"/>
      <c r="T1015" s="241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2" t="s">
        <v>165</v>
      </c>
      <c r="AU1015" s="242" t="s">
        <v>83</v>
      </c>
      <c r="AV1015" s="13" t="s">
        <v>83</v>
      </c>
      <c r="AW1015" s="13" t="s">
        <v>31</v>
      </c>
      <c r="AX1015" s="13" t="s">
        <v>75</v>
      </c>
      <c r="AY1015" s="242" t="s">
        <v>161</v>
      </c>
    </row>
    <row r="1016" s="15" customFormat="1">
      <c r="A1016" s="15"/>
      <c r="B1016" s="254"/>
      <c r="C1016" s="255"/>
      <c r="D1016" s="234" t="s">
        <v>165</v>
      </c>
      <c r="E1016" s="256" t="s">
        <v>1</v>
      </c>
      <c r="F1016" s="257" t="s">
        <v>998</v>
      </c>
      <c r="G1016" s="255"/>
      <c r="H1016" s="258">
        <v>75</v>
      </c>
      <c r="I1016" s="259"/>
      <c r="J1016" s="255"/>
      <c r="K1016" s="255"/>
      <c r="L1016" s="260"/>
      <c r="M1016" s="261"/>
      <c r="N1016" s="262"/>
      <c r="O1016" s="262"/>
      <c r="P1016" s="262"/>
      <c r="Q1016" s="262"/>
      <c r="R1016" s="262"/>
      <c r="S1016" s="262"/>
      <c r="T1016" s="263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64" t="s">
        <v>165</v>
      </c>
      <c r="AU1016" s="264" t="s">
        <v>83</v>
      </c>
      <c r="AV1016" s="15" t="s">
        <v>85</v>
      </c>
      <c r="AW1016" s="15" t="s">
        <v>31</v>
      </c>
      <c r="AX1016" s="15" t="s">
        <v>75</v>
      </c>
      <c r="AY1016" s="264" t="s">
        <v>161</v>
      </c>
    </row>
    <row r="1017" s="14" customFormat="1">
      <c r="A1017" s="14"/>
      <c r="B1017" s="243"/>
      <c r="C1017" s="244"/>
      <c r="D1017" s="234" t="s">
        <v>165</v>
      </c>
      <c r="E1017" s="245" t="s">
        <v>1</v>
      </c>
      <c r="F1017" s="246" t="s">
        <v>206</v>
      </c>
      <c r="G1017" s="244"/>
      <c r="H1017" s="247">
        <v>75</v>
      </c>
      <c r="I1017" s="248"/>
      <c r="J1017" s="244"/>
      <c r="K1017" s="244"/>
      <c r="L1017" s="249"/>
      <c r="M1017" s="250"/>
      <c r="N1017" s="251"/>
      <c r="O1017" s="251"/>
      <c r="P1017" s="251"/>
      <c r="Q1017" s="251"/>
      <c r="R1017" s="251"/>
      <c r="S1017" s="251"/>
      <c r="T1017" s="252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3" t="s">
        <v>165</v>
      </c>
      <c r="AU1017" s="253" t="s">
        <v>83</v>
      </c>
      <c r="AV1017" s="14" t="s">
        <v>164</v>
      </c>
      <c r="AW1017" s="14" t="s">
        <v>31</v>
      </c>
      <c r="AX1017" s="14" t="s">
        <v>83</v>
      </c>
      <c r="AY1017" s="253" t="s">
        <v>161</v>
      </c>
    </row>
    <row r="1018" s="2" customFormat="1" ht="21.75" customHeight="1">
      <c r="A1018" s="39"/>
      <c r="B1018" s="40"/>
      <c r="C1018" s="218" t="s">
        <v>999</v>
      </c>
      <c r="D1018" s="218" t="s">
        <v>162</v>
      </c>
      <c r="E1018" s="219" t="s">
        <v>1000</v>
      </c>
      <c r="F1018" s="220" t="s">
        <v>1001</v>
      </c>
      <c r="G1018" s="221" t="s">
        <v>253</v>
      </c>
      <c r="H1018" s="222">
        <v>75</v>
      </c>
      <c r="I1018" s="223"/>
      <c r="J1018" s="224">
        <f>ROUND(I1018*H1018,2)</f>
        <v>0</v>
      </c>
      <c r="K1018" s="225"/>
      <c r="L1018" s="45"/>
      <c r="M1018" s="226" t="s">
        <v>1</v>
      </c>
      <c r="N1018" s="227" t="s">
        <v>40</v>
      </c>
      <c r="O1018" s="92"/>
      <c r="P1018" s="228">
        <f>O1018*H1018</f>
        <v>0</v>
      </c>
      <c r="Q1018" s="228">
        <v>0</v>
      </c>
      <c r="R1018" s="228">
        <f>Q1018*H1018</f>
        <v>0</v>
      </c>
      <c r="S1018" s="228">
        <v>0</v>
      </c>
      <c r="T1018" s="229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30" t="s">
        <v>164</v>
      </c>
      <c r="AT1018" s="230" t="s">
        <v>162</v>
      </c>
      <c r="AU1018" s="230" t="s">
        <v>83</v>
      </c>
      <c r="AY1018" s="18" t="s">
        <v>161</v>
      </c>
      <c r="BE1018" s="231">
        <f>IF(N1018="základní",J1018,0)</f>
        <v>0</v>
      </c>
      <c r="BF1018" s="231">
        <f>IF(N1018="snížená",J1018,0)</f>
        <v>0</v>
      </c>
      <c r="BG1018" s="231">
        <f>IF(N1018="zákl. přenesená",J1018,0)</f>
        <v>0</v>
      </c>
      <c r="BH1018" s="231">
        <f>IF(N1018="sníž. přenesená",J1018,0)</f>
        <v>0</v>
      </c>
      <c r="BI1018" s="231">
        <f>IF(N1018="nulová",J1018,0)</f>
        <v>0</v>
      </c>
      <c r="BJ1018" s="18" t="s">
        <v>83</v>
      </c>
      <c r="BK1018" s="231">
        <f>ROUND(I1018*H1018,2)</f>
        <v>0</v>
      </c>
      <c r="BL1018" s="18" t="s">
        <v>164</v>
      </c>
      <c r="BM1018" s="230" t="s">
        <v>1002</v>
      </c>
    </row>
    <row r="1019" s="13" customFormat="1">
      <c r="A1019" s="13"/>
      <c r="B1019" s="232"/>
      <c r="C1019" s="233"/>
      <c r="D1019" s="234" t="s">
        <v>165</v>
      </c>
      <c r="E1019" s="235" t="s">
        <v>1</v>
      </c>
      <c r="F1019" s="236" t="s">
        <v>997</v>
      </c>
      <c r="G1019" s="233"/>
      <c r="H1019" s="235" t="s">
        <v>1</v>
      </c>
      <c r="I1019" s="237"/>
      <c r="J1019" s="233"/>
      <c r="K1019" s="233"/>
      <c r="L1019" s="238"/>
      <c r="M1019" s="239"/>
      <c r="N1019" s="240"/>
      <c r="O1019" s="240"/>
      <c r="P1019" s="240"/>
      <c r="Q1019" s="240"/>
      <c r="R1019" s="240"/>
      <c r="S1019" s="240"/>
      <c r="T1019" s="241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2" t="s">
        <v>165</v>
      </c>
      <c r="AU1019" s="242" t="s">
        <v>83</v>
      </c>
      <c r="AV1019" s="13" t="s">
        <v>83</v>
      </c>
      <c r="AW1019" s="13" t="s">
        <v>31</v>
      </c>
      <c r="AX1019" s="13" t="s">
        <v>75</v>
      </c>
      <c r="AY1019" s="242" t="s">
        <v>161</v>
      </c>
    </row>
    <row r="1020" s="15" customFormat="1">
      <c r="A1020" s="15"/>
      <c r="B1020" s="254"/>
      <c r="C1020" s="255"/>
      <c r="D1020" s="234" t="s">
        <v>165</v>
      </c>
      <c r="E1020" s="256" t="s">
        <v>1</v>
      </c>
      <c r="F1020" s="257" t="s">
        <v>1003</v>
      </c>
      <c r="G1020" s="255"/>
      <c r="H1020" s="258">
        <v>75</v>
      </c>
      <c r="I1020" s="259"/>
      <c r="J1020" s="255"/>
      <c r="K1020" s="255"/>
      <c r="L1020" s="260"/>
      <c r="M1020" s="261"/>
      <c r="N1020" s="262"/>
      <c r="O1020" s="262"/>
      <c r="P1020" s="262"/>
      <c r="Q1020" s="262"/>
      <c r="R1020" s="262"/>
      <c r="S1020" s="262"/>
      <c r="T1020" s="263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T1020" s="264" t="s">
        <v>165</v>
      </c>
      <c r="AU1020" s="264" t="s">
        <v>83</v>
      </c>
      <c r="AV1020" s="15" t="s">
        <v>85</v>
      </c>
      <c r="AW1020" s="15" t="s">
        <v>31</v>
      </c>
      <c r="AX1020" s="15" t="s">
        <v>75</v>
      </c>
      <c r="AY1020" s="264" t="s">
        <v>161</v>
      </c>
    </row>
    <row r="1021" s="14" customFormat="1">
      <c r="A1021" s="14"/>
      <c r="B1021" s="243"/>
      <c r="C1021" s="244"/>
      <c r="D1021" s="234" t="s">
        <v>165</v>
      </c>
      <c r="E1021" s="245" t="s">
        <v>1</v>
      </c>
      <c r="F1021" s="246" t="s">
        <v>206</v>
      </c>
      <c r="G1021" s="244"/>
      <c r="H1021" s="247">
        <v>75</v>
      </c>
      <c r="I1021" s="248"/>
      <c r="J1021" s="244"/>
      <c r="K1021" s="244"/>
      <c r="L1021" s="249"/>
      <c r="M1021" s="250"/>
      <c r="N1021" s="251"/>
      <c r="O1021" s="251"/>
      <c r="P1021" s="251"/>
      <c r="Q1021" s="251"/>
      <c r="R1021" s="251"/>
      <c r="S1021" s="251"/>
      <c r="T1021" s="252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3" t="s">
        <v>165</v>
      </c>
      <c r="AU1021" s="253" t="s">
        <v>83</v>
      </c>
      <c r="AV1021" s="14" t="s">
        <v>164</v>
      </c>
      <c r="AW1021" s="14" t="s">
        <v>31</v>
      </c>
      <c r="AX1021" s="14" t="s">
        <v>83</v>
      </c>
      <c r="AY1021" s="253" t="s">
        <v>161</v>
      </c>
    </row>
    <row r="1022" s="2" customFormat="1" ht="21.75" customHeight="1">
      <c r="A1022" s="39"/>
      <c r="B1022" s="40"/>
      <c r="C1022" s="218" t="s">
        <v>1004</v>
      </c>
      <c r="D1022" s="218" t="s">
        <v>162</v>
      </c>
      <c r="E1022" s="219" t="s">
        <v>1005</v>
      </c>
      <c r="F1022" s="220" t="s">
        <v>1006</v>
      </c>
      <c r="G1022" s="221" t="s">
        <v>253</v>
      </c>
      <c r="H1022" s="222">
        <v>75</v>
      </c>
      <c r="I1022" s="223"/>
      <c r="J1022" s="224">
        <f>ROUND(I1022*H1022,2)</f>
        <v>0</v>
      </c>
      <c r="K1022" s="225"/>
      <c r="L1022" s="45"/>
      <c r="M1022" s="226" t="s">
        <v>1</v>
      </c>
      <c r="N1022" s="227" t="s">
        <v>40</v>
      </c>
      <c r="O1022" s="92"/>
      <c r="P1022" s="228">
        <f>O1022*H1022</f>
        <v>0</v>
      </c>
      <c r="Q1022" s="228">
        <v>0</v>
      </c>
      <c r="R1022" s="228">
        <f>Q1022*H1022</f>
        <v>0</v>
      </c>
      <c r="S1022" s="228">
        <v>0</v>
      </c>
      <c r="T1022" s="229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30" t="s">
        <v>164</v>
      </c>
      <c r="AT1022" s="230" t="s">
        <v>162</v>
      </c>
      <c r="AU1022" s="230" t="s">
        <v>83</v>
      </c>
      <c r="AY1022" s="18" t="s">
        <v>161</v>
      </c>
      <c r="BE1022" s="231">
        <f>IF(N1022="základní",J1022,0)</f>
        <v>0</v>
      </c>
      <c r="BF1022" s="231">
        <f>IF(N1022="snížená",J1022,0)</f>
        <v>0</v>
      </c>
      <c r="BG1022" s="231">
        <f>IF(N1022="zákl. přenesená",J1022,0)</f>
        <v>0</v>
      </c>
      <c r="BH1022" s="231">
        <f>IF(N1022="sníž. přenesená",J1022,0)</f>
        <v>0</v>
      </c>
      <c r="BI1022" s="231">
        <f>IF(N1022="nulová",J1022,0)</f>
        <v>0</v>
      </c>
      <c r="BJ1022" s="18" t="s">
        <v>83</v>
      </c>
      <c r="BK1022" s="231">
        <f>ROUND(I1022*H1022,2)</f>
        <v>0</v>
      </c>
      <c r="BL1022" s="18" t="s">
        <v>164</v>
      </c>
      <c r="BM1022" s="230" t="s">
        <v>1007</v>
      </c>
    </row>
    <row r="1023" s="13" customFormat="1">
      <c r="A1023" s="13"/>
      <c r="B1023" s="232"/>
      <c r="C1023" s="233"/>
      <c r="D1023" s="234" t="s">
        <v>165</v>
      </c>
      <c r="E1023" s="235" t="s">
        <v>1</v>
      </c>
      <c r="F1023" s="236" t="s">
        <v>997</v>
      </c>
      <c r="G1023" s="233"/>
      <c r="H1023" s="235" t="s">
        <v>1</v>
      </c>
      <c r="I1023" s="237"/>
      <c r="J1023" s="233"/>
      <c r="K1023" s="233"/>
      <c r="L1023" s="238"/>
      <c r="M1023" s="239"/>
      <c r="N1023" s="240"/>
      <c r="O1023" s="240"/>
      <c r="P1023" s="240"/>
      <c r="Q1023" s="240"/>
      <c r="R1023" s="240"/>
      <c r="S1023" s="240"/>
      <c r="T1023" s="241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2" t="s">
        <v>165</v>
      </c>
      <c r="AU1023" s="242" t="s">
        <v>83</v>
      </c>
      <c r="AV1023" s="13" t="s">
        <v>83</v>
      </c>
      <c r="AW1023" s="13" t="s">
        <v>31</v>
      </c>
      <c r="AX1023" s="13" t="s">
        <v>75</v>
      </c>
      <c r="AY1023" s="242" t="s">
        <v>161</v>
      </c>
    </row>
    <row r="1024" s="15" customFormat="1">
      <c r="A1024" s="15"/>
      <c r="B1024" s="254"/>
      <c r="C1024" s="255"/>
      <c r="D1024" s="234" t="s">
        <v>165</v>
      </c>
      <c r="E1024" s="256" t="s">
        <v>1</v>
      </c>
      <c r="F1024" s="257" t="s">
        <v>1003</v>
      </c>
      <c r="G1024" s="255"/>
      <c r="H1024" s="258">
        <v>75</v>
      </c>
      <c r="I1024" s="259"/>
      <c r="J1024" s="255"/>
      <c r="K1024" s="255"/>
      <c r="L1024" s="260"/>
      <c r="M1024" s="261"/>
      <c r="N1024" s="262"/>
      <c r="O1024" s="262"/>
      <c r="P1024" s="262"/>
      <c r="Q1024" s="262"/>
      <c r="R1024" s="262"/>
      <c r="S1024" s="262"/>
      <c r="T1024" s="263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64" t="s">
        <v>165</v>
      </c>
      <c r="AU1024" s="264" t="s">
        <v>83</v>
      </c>
      <c r="AV1024" s="15" t="s">
        <v>85</v>
      </c>
      <c r="AW1024" s="15" t="s">
        <v>31</v>
      </c>
      <c r="AX1024" s="15" t="s">
        <v>75</v>
      </c>
      <c r="AY1024" s="264" t="s">
        <v>161</v>
      </c>
    </row>
    <row r="1025" s="14" customFormat="1">
      <c r="A1025" s="14"/>
      <c r="B1025" s="243"/>
      <c r="C1025" s="244"/>
      <c r="D1025" s="234" t="s">
        <v>165</v>
      </c>
      <c r="E1025" s="245" t="s">
        <v>1</v>
      </c>
      <c r="F1025" s="246" t="s">
        <v>206</v>
      </c>
      <c r="G1025" s="244"/>
      <c r="H1025" s="247">
        <v>75</v>
      </c>
      <c r="I1025" s="248"/>
      <c r="J1025" s="244"/>
      <c r="K1025" s="244"/>
      <c r="L1025" s="249"/>
      <c r="M1025" s="250"/>
      <c r="N1025" s="251"/>
      <c r="O1025" s="251"/>
      <c r="P1025" s="251"/>
      <c r="Q1025" s="251"/>
      <c r="R1025" s="251"/>
      <c r="S1025" s="251"/>
      <c r="T1025" s="252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3" t="s">
        <v>165</v>
      </c>
      <c r="AU1025" s="253" t="s">
        <v>83</v>
      </c>
      <c r="AV1025" s="14" t="s">
        <v>164</v>
      </c>
      <c r="AW1025" s="14" t="s">
        <v>31</v>
      </c>
      <c r="AX1025" s="14" t="s">
        <v>83</v>
      </c>
      <c r="AY1025" s="253" t="s">
        <v>161</v>
      </c>
    </row>
    <row r="1026" s="2" customFormat="1" ht="33" customHeight="1">
      <c r="A1026" s="39"/>
      <c r="B1026" s="40"/>
      <c r="C1026" s="218" t="s">
        <v>1008</v>
      </c>
      <c r="D1026" s="218" t="s">
        <v>162</v>
      </c>
      <c r="E1026" s="219" t="s">
        <v>1009</v>
      </c>
      <c r="F1026" s="220" t="s">
        <v>1010</v>
      </c>
      <c r="G1026" s="221" t="s">
        <v>253</v>
      </c>
      <c r="H1026" s="222">
        <v>34</v>
      </c>
      <c r="I1026" s="223"/>
      <c r="J1026" s="224">
        <f>ROUND(I1026*H1026,2)</f>
        <v>0</v>
      </c>
      <c r="K1026" s="225"/>
      <c r="L1026" s="45"/>
      <c r="M1026" s="226" t="s">
        <v>1</v>
      </c>
      <c r="N1026" s="227" t="s">
        <v>40</v>
      </c>
      <c r="O1026" s="92"/>
      <c r="P1026" s="228">
        <f>O1026*H1026</f>
        <v>0</v>
      </c>
      <c r="Q1026" s="228">
        <v>0</v>
      </c>
      <c r="R1026" s="228">
        <f>Q1026*H1026</f>
        <v>0</v>
      </c>
      <c r="S1026" s="228">
        <v>0</v>
      </c>
      <c r="T1026" s="229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30" t="s">
        <v>164</v>
      </c>
      <c r="AT1026" s="230" t="s">
        <v>162</v>
      </c>
      <c r="AU1026" s="230" t="s">
        <v>83</v>
      </c>
      <c r="AY1026" s="18" t="s">
        <v>161</v>
      </c>
      <c r="BE1026" s="231">
        <f>IF(N1026="základní",J1026,0)</f>
        <v>0</v>
      </c>
      <c r="BF1026" s="231">
        <f>IF(N1026="snížená",J1026,0)</f>
        <v>0</v>
      </c>
      <c r="BG1026" s="231">
        <f>IF(N1026="zákl. přenesená",J1026,0)</f>
        <v>0</v>
      </c>
      <c r="BH1026" s="231">
        <f>IF(N1026="sníž. přenesená",J1026,0)</f>
        <v>0</v>
      </c>
      <c r="BI1026" s="231">
        <f>IF(N1026="nulová",J1026,0)</f>
        <v>0</v>
      </c>
      <c r="BJ1026" s="18" t="s">
        <v>83</v>
      </c>
      <c r="BK1026" s="231">
        <f>ROUND(I1026*H1026,2)</f>
        <v>0</v>
      </c>
      <c r="BL1026" s="18" t="s">
        <v>164</v>
      </c>
      <c r="BM1026" s="230" t="s">
        <v>1011</v>
      </c>
    </row>
    <row r="1027" s="15" customFormat="1">
      <c r="A1027" s="15"/>
      <c r="B1027" s="254"/>
      <c r="C1027" s="255"/>
      <c r="D1027" s="234" t="s">
        <v>165</v>
      </c>
      <c r="E1027" s="256" t="s">
        <v>1</v>
      </c>
      <c r="F1027" s="257" t="s">
        <v>1012</v>
      </c>
      <c r="G1027" s="255"/>
      <c r="H1027" s="258">
        <v>34</v>
      </c>
      <c r="I1027" s="259"/>
      <c r="J1027" s="255"/>
      <c r="K1027" s="255"/>
      <c r="L1027" s="260"/>
      <c r="M1027" s="261"/>
      <c r="N1027" s="262"/>
      <c r="O1027" s="262"/>
      <c r="P1027" s="262"/>
      <c r="Q1027" s="262"/>
      <c r="R1027" s="262"/>
      <c r="S1027" s="262"/>
      <c r="T1027" s="263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64" t="s">
        <v>165</v>
      </c>
      <c r="AU1027" s="264" t="s">
        <v>83</v>
      </c>
      <c r="AV1027" s="15" t="s">
        <v>85</v>
      </c>
      <c r="AW1027" s="15" t="s">
        <v>31</v>
      </c>
      <c r="AX1027" s="15" t="s">
        <v>75</v>
      </c>
      <c r="AY1027" s="264" t="s">
        <v>161</v>
      </c>
    </row>
    <row r="1028" s="14" customFormat="1">
      <c r="A1028" s="14"/>
      <c r="B1028" s="243"/>
      <c r="C1028" s="244"/>
      <c r="D1028" s="234" t="s">
        <v>165</v>
      </c>
      <c r="E1028" s="245" t="s">
        <v>1</v>
      </c>
      <c r="F1028" s="246" t="s">
        <v>206</v>
      </c>
      <c r="G1028" s="244"/>
      <c r="H1028" s="247">
        <v>34</v>
      </c>
      <c r="I1028" s="248"/>
      <c r="J1028" s="244"/>
      <c r="K1028" s="244"/>
      <c r="L1028" s="249"/>
      <c r="M1028" s="250"/>
      <c r="N1028" s="251"/>
      <c r="O1028" s="251"/>
      <c r="P1028" s="251"/>
      <c r="Q1028" s="251"/>
      <c r="R1028" s="251"/>
      <c r="S1028" s="251"/>
      <c r="T1028" s="252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3" t="s">
        <v>165</v>
      </c>
      <c r="AU1028" s="253" t="s">
        <v>83</v>
      </c>
      <c r="AV1028" s="14" t="s">
        <v>164</v>
      </c>
      <c r="AW1028" s="14" t="s">
        <v>31</v>
      </c>
      <c r="AX1028" s="14" t="s">
        <v>83</v>
      </c>
      <c r="AY1028" s="253" t="s">
        <v>161</v>
      </c>
    </row>
    <row r="1029" s="2" customFormat="1" ht="24.15" customHeight="1">
      <c r="A1029" s="39"/>
      <c r="B1029" s="40"/>
      <c r="C1029" s="218" t="s">
        <v>1013</v>
      </c>
      <c r="D1029" s="218" t="s">
        <v>162</v>
      </c>
      <c r="E1029" s="219" t="s">
        <v>1014</v>
      </c>
      <c r="F1029" s="220" t="s">
        <v>1015</v>
      </c>
      <c r="G1029" s="221" t="s">
        <v>253</v>
      </c>
      <c r="H1029" s="222">
        <v>34</v>
      </c>
      <c r="I1029" s="223"/>
      <c r="J1029" s="224">
        <f>ROUND(I1029*H1029,2)</f>
        <v>0</v>
      </c>
      <c r="K1029" s="225"/>
      <c r="L1029" s="45"/>
      <c r="M1029" s="226" t="s">
        <v>1</v>
      </c>
      <c r="N1029" s="227" t="s">
        <v>40</v>
      </c>
      <c r="O1029" s="92"/>
      <c r="P1029" s="228">
        <f>O1029*H1029</f>
        <v>0</v>
      </c>
      <c r="Q1029" s="228">
        <v>0</v>
      </c>
      <c r="R1029" s="228">
        <f>Q1029*H1029</f>
        <v>0</v>
      </c>
      <c r="S1029" s="228">
        <v>0</v>
      </c>
      <c r="T1029" s="229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30" t="s">
        <v>164</v>
      </c>
      <c r="AT1029" s="230" t="s">
        <v>162</v>
      </c>
      <c r="AU1029" s="230" t="s">
        <v>83</v>
      </c>
      <c r="AY1029" s="18" t="s">
        <v>161</v>
      </c>
      <c r="BE1029" s="231">
        <f>IF(N1029="základní",J1029,0)</f>
        <v>0</v>
      </c>
      <c r="BF1029" s="231">
        <f>IF(N1029="snížená",J1029,0)</f>
        <v>0</v>
      </c>
      <c r="BG1029" s="231">
        <f>IF(N1029="zákl. přenesená",J1029,0)</f>
        <v>0</v>
      </c>
      <c r="BH1029" s="231">
        <f>IF(N1029="sníž. přenesená",J1029,0)</f>
        <v>0</v>
      </c>
      <c r="BI1029" s="231">
        <f>IF(N1029="nulová",J1029,0)</f>
        <v>0</v>
      </c>
      <c r="BJ1029" s="18" t="s">
        <v>83</v>
      </c>
      <c r="BK1029" s="231">
        <f>ROUND(I1029*H1029,2)</f>
        <v>0</v>
      </c>
      <c r="BL1029" s="18" t="s">
        <v>164</v>
      </c>
      <c r="BM1029" s="230" t="s">
        <v>1016</v>
      </c>
    </row>
    <row r="1030" s="15" customFormat="1">
      <c r="A1030" s="15"/>
      <c r="B1030" s="254"/>
      <c r="C1030" s="255"/>
      <c r="D1030" s="234" t="s">
        <v>165</v>
      </c>
      <c r="E1030" s="256" t="s">
        <v>1</v>
      </c>
      <c r="F1030" s="257" t="s">
        <v>1012</v>
      </c>
      <c r="G1030" s="255"/>
      <c r="H1030" s="258">
        <v>34</v>
      </c>
      <c r="I1030" s="259"/>
      <c r="J1030" s="255"/>
      <c r="K1030" s="255"/>
      <c r="L1030" s="260"/>
      <c r="M1030" s="261"/>
      <c r="N1030" s="262"/>
      <c r="O1030" s="262"/>
      <c r="P1030" s="262"/>
      <c r="Q1030" s="262"/>
      <c r="R1030" s="262"/>
      <c r="S1030" s="262"/>
      <c r="T1030" s="263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64" t="s">
        <v>165</v>
      </c>
      <c r="AU1030" s="264" t="s">
        <v>83</v>
      </c>
      <c r="AV1030" s="15" t="s">
        <v>85</v>
      </c>
      <c r="AW1030" s="15" t="s">
        <v>31</v>
      </c>
      <c r="AX1030" s="15" t="s">
        <v>75</v>
      </c>
      <c r="AY1030" s="264" t="s">
        <v>161</v>
      </c>
    </row>
    <row r="1031" s="14" customFormat="1">
      <c r="A1031" s="14"/>
      <c r="B1031" s="243"/>
      <c r="C1031" s="244"/>
      <c r="D1031" s="234" t="s">
        <v>165</v>
      </c>
      <c r="E1031" s="245" t="s">
        <v>1</v>
      </c>
      <c r="F1031" s="246" t="s">
        <v>206</v>
      </c>
      <c r="G1031" s="244"/>
      <c r="H1031" s="247">
        <v>34</v>
      </c>
      <c r="I1031" s="248"/>
      <c r="J1031" s="244"/>
      <c r="K1031" s="244"/>
      <c r="L1031" s="249"/>
      <c r="M1031" s="250"/>
      <c r="N1031" s="251"/>
      <c r="O1031" s="251"/>
      <c r="P1031" s="251"/>
      <c r="Q1031" s="251"/>
      <c r="R1031" s="251"/>
      <c r="S1031" s="251"/>
      <c r="T1031" s="252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3" t="s">
        <v>165</v>
      </c>
      <c r="AU1031" s="253" t="s">
        <v>83</v>
      </c>
      <c r="AV1031" s="14" t="s">
        <v>164</v>
      </c>
      <c r="AW1031" s="14" t="s">
        <v>31</v>
      </c>
      <c r="AX1031" s="14" t="s">
        <v>83</v>
      </c>
      <c r="AY1031" s="253" t="s">
        <v>161</v>
      </c>
    </row>
    <row r="1032" s="2" customFormat="1" ht="16.5" customHeight="1">
      <c r="A1032" s="39"/>
      <c r="B1032" s="40"/>
      <c r="C1032" s="218" t="s">
        <v>1017</v>
      </c>
      <c r="D1032" s="218" t="s">
        <v>162</v>
      </c>
      <c r="E1032" s="219" t="s">
        <v>1018</v>
      </c>
      <c r="F1032" s="220" t="s">
        <v>1019</v>
      </c>
      <c r="G1032" s="221" t="s">
        <v>210</v>
      </c>
      <c r="H1032" s="222">
        <v>6</v>
      </c>
      <c r="I1032" s="223"/>
      <c r="J1032" s="224">
        <f>ROUND(I1032*H1032,2)</f>
        <v>0</v>
      </c>
      <c r="K1032" s="225"/>
      <c r="L1032" s="45"/>
      <c r="M1032" s="226" t="s">
        <v>1</v>
      </c>
      <c r="N1032" s="227" t="s">
        <v>40</v>
      </c>
      <c r="O1032" s="92"/>
      <c r="P1032" s="228">
        <f>O1032*H1032</f>
        <v>0</v>
      </c>
      <c r="Q1032" s="228">
        <v>0</v>
      </c>
      <c r="R1032" s="228">
        <f>Q1032*H1032</f>
        <v>0</v>
      </c>
      <c r="S1032" s="228">
        <v>0</v>
      </c>
      <c r="T1032" s="229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30" t="s">
        <v>164</v>
      </c>
      <c r="AT1032" s="230" t="s">
        <v>162</v>
      </c>
      <c r="AU1032" s="230" t="s">
        <v>83</v>
      </c>
      <c r="AY1032" s="18" t="s">
        <v>161</v>
      </c>
      <c r="BE1032" s="231">
        <f>IF(N1032="základní",J1032,0)</f>
        <v>0</v>
      </c>
      <c r="BF1032" s="231">
        <f>IF(N1032="snížená",J1032,0)</f>
        <v>0</v>
      </c>
      <c r="BG1032" s="231">
        <f>IF(N1032="zákl. přenesená",J1032,0)</f>
        <v>0</v>
      </c>
      <c r="BH1032" s="231">
        <f>IF(N1032="sníž. přenesená",J1032,0)</f>
        <v>0</v>
      </c>
      <c r="BI1032" s="231">
        <f>IF(N1032="nulová",J1032,0)</f>
        <v>0</v>
      </c>
      <c r="BJ1032" s="18" t="s">
        <v>83</v>
      </c>
      <c r="BK1032" s="231">
        <f>ROUND(I1032*H1032,2)</f>
        <v>0</v>
      </c>
      <c r="BL1032" s="18" t="s">
        <v>164</v>
      </c>
      <c r="BM1032" s="230" t="s">
        <v>1020</v>
      </c>
    </row>
    <row r="1033" s="13" customFormat="1">
      <c r="A1033" s="13"/>
      <c r="B1033" s="232"/>
      <c r="C1033" s="233"/>
      <c r="D1033" s="234" t="s">
        <v>165</v>
      </c>
      <c r="E1033" s="235" t="s">
        <v>1</v>
      </c>
      <c r="F1033" s="236" t="s">
        <v>1021</v>
      </c>
      <c r="G1033" s="233"/>
      <c r="H1033" s="235" t="s">
        <v>1</v>
      </c>
      <c r="I1033" s="237"/>
      <c r="J1033" s="233"/>
      <c r="K1033" s="233"/>
      <c r="L1033" s="238"/>
      <c r="M1033" s="239"/>
      <c r="N1033" s="240"/>
      <c r="O1033" s="240"/>
      <c r="P1033" s="240"/>
      <c r="Q1033" s="240"/>
      <c r="R1033" s="240"/>
      <c r="S1033" s="240"/>
      <c r="T1033" s="241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2" t="s">
        <v>165</v>
      </c>
      <c r="AU1033" s="242" t="s">
        <v>83</v>
      </c>
      <c r="AV1033" s="13" t="s">
        <v>83</v>
      </c>
      <c r="AW1033" s="13" t="s">
        <v>31</v>
      </c>
      <c r="AX1033" s="13" t="s">
        <v>75</v>
      </c>
      <c r="AY1033" s="242" t="s">
        <v>161</v>
      </c>
    </row>
    <row r="1034" s="15" customFormat="1">
      <c r="A1034" s="15"/>
      <c r="B1034" s="254"/>
      <c r="C1034" s="255"/>
      <c r="D1034" s="234" t="s">
        <v>165</v>
      </c>
      <c r="E1034" s="256" t="s">
        <v>1</v>
      </c>
      <c r="F1034" s="257" t="s">
        <v>1022</v>
      </c>
      <c r="G1034" s="255"/>
      <c r="H1034" s="258">
        <v>6</v>
      </c>
      <c r="I1034" s="259"/>
      <c r="J1034" s="255"/>
      <c r="K1034" s="255"/>
      <c r="L1034" s="260"/>
      <c r="M1034" s="261"/>
      <c r="N1034" s="262"/>
      <c r="O1034" s="262"/>
      <c r="P1034" s="262"/>
      <c r="Q1034" s="262"/>
      <c r="R1034" s="262"/>
      <c r="S1034" s="262"/>
      <c r="T1034" s="263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64" t="s">
        <v>165</v>
      </c>
      <c r="AU1034" s="264" t="s">
        <v>83</v>
      </c>
      <c r="AV1034" s="15" t="s">
        <v>85</v>
      </c>
      <c r="AW1034" s="15" t="s">
        <v>31</v>
      </c>
      <c r="AX1034" s="15" t="s">
        <v>75</v>
      </c>
      <c r="AY1034" s="264" t="s">
        <v>161</v>
      </c>
    </row>
    <row r="1035" s="14" customFormat="1">
      <c r="A1035" s="14"/>
      <c r="B1035" s="243"/>
      <c r="C1035" s="244"/>
      <c r="D1035" s="234" t="s">
        <v>165</v>
      </c>
      <c r="E1035" s="245" t="s">
        <v>1</v>
      </c>
      <c r="F1035" s="246" t="s">
        <v>206</v>
      </c>
      <c r="G1035" s="244"/>
      <c r="H1035" s="247">
        <v>6</v>
      </c>
      <c r="I1035" s="248"/>
      <c r="J1035" s="244"/>
      <c r="K1035" s="244"/>
      <c r="L1035" s="249"/>
      <c r="M1035" s="250"/>
      <c r="N1035" s="251"/>
      <c r="O1035" s="251"/>
      <c r="P1035" s="251"/>
      <c r="Q1035" s="251"/>
      <c r="R1035" s="251"/>
      <c r="S1035" s="251"/>
      <c r="T1035" s="252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3" t="s">
        <v>165</v>
      </c>
      <c r="AU1035" s="253" t="s">
        <v>83</v>
      </c>
      <c r="AV1035" s="14" t="s">
        <v>164</v>
      </c>
      <c r="AW1035" s="14" t="s">
        <v>31</v>
      </c>
      <c r="AX1035" s="14" t="s">
        <v>83</v>
      </c>
      <c r="AY1035" s="253" t="s">
        <v>161</v>
      </c>
    </row>
    <row r="1036" s="12" customFormat="1" ht="25.92" customHeight="1">
      <c r="A1036" s="12"/>
      <c r="B1036" s="204"/>
      <c r="C1036" s="205"/>
      <c r="D1036" s="206" t="s">
        <v>74</v>
      </c>
      <c r="E1036" s="207" t="s">
        <v>600</v>
      </c>
      <c r="F1036" s="207" t="s">
        <v>1023</v>
      </c>
      <c r="G1036" s="205"/>
      <c r="H1036" s="205"/>
      <c r="I1036" s="208"/>
      <c r="J1036" s="209">
        <f>BK1036</f>
        <v>0</v>
      </c>
      <c r="K1036" s="205"/>
      <c r="L1036" s="210"/>
      <c r="M1036" s="211"/>
      <c r="N1036" s="212"/>
      <c r="O1036" s="212"/>
      <c r="P1036" s="213">
        <f>SUM(P1037:P1046)</f>
        <v>0</v>
      </c>
      <c r="Q1036" s="212"/>
      <c r="R1036" s="213">
        <f>SUM(R1037:R1046)</f>
        <v>0</v>
      </c>
      <c r="S1036" s="212"/>
      <c r="T1036" s="214">
        <f>SUM(T1037:T1046)</f>
        <v>0</v>
      </c>
      <c r="U1036" s="12"/>
      <c r="V1036" s="12"/>
      <c r="W1036" s="12"/>
      <c r="X1036" s="12"/>
      <c r="Y1036" s="12"/>
      <c r="Z1036" s="12"/>
      <c r="AA1036" s="12"/>
      <c r="AB1036" s="12"/>
      <c r="AC1036" s="12"/>
      <c r="AD1036" s="12"/>
      <c r="AE1036" s="12"/>
      <c r="AR1036" s="215" t="s">
        <v>83</v>
      </c>
      <c r="AT1036" s="216" t="s">
        <v>74</v>
      </c>
      <c r="AU1036" s="216" t="s">
        <v>75</v>
      </c>
      <c r="AY1036" s="215" t="s">
        <v>161</v>
      </c>
      <c r="BK1036" s="217">
        <f>SUM(BK1037:BK1046)</f>
        <v>0</v>
      </c>
    </row>
    <row r="1037" s="2" customFormat="1" ht="33" customHeight="1">
      <c r="A1037" s="39"/>
      <c r="B1037" s="40"/>
      <c r="C1037" s="218" t="s">
        <v>1024</v>
      </c>
      <c r="D1037" s="218" t="s">
        <v>162</v>
      </c>
      <c r="E1037" s="219" t="s">
        <v>1025</v>
      </c>
      <c r="F1037" s="220" t="s">
        <v>1026</v>
      </c>
      <c r="G1037" s="221" t="s">
        <v>210</v>
      </c>
      <c r="H1037" s="222">
        <v>39</v>
      </c>
      <c r="I1037" s="223"/>
      <c r="J1037" s="224">
        <f>ROUND(I1037*H1037,2)</f>
        <v>0</v>
      </c>
      <c r="K1037" s="225"/>
      <c r="L1037" s="45"/>
      <c r="M1037" s="226" t="s">
        <v>1</v>
      </c>
      <c r="N1037" s="227" t="s">
        <v>40</v>
      </c>
      <c r="O1037" s="92"/>
      <c r="P1037" s="228">
        <f>O1037*H1037</f>
        <v>0</v>
      </c>
      <c r="Q1037" s="228">
        <v>0</v>
      </c>
      <c r="R1037" s="228">
        <f>Q1037*H1037</f>
        <v>0</v>
      </c>
      <c r="S1037" s="228">
        <v>0</v>
      </c>
      <c r="T1037" s="229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0" t="s">
        <v>164</v>
      </c>
      <c r="AT1037" s="230" t="s">
        <v>162</v>
      </c>
      <c r="AU1037" s="230" t="s">
        <v>83</v>
      </c>
      <c r="AY1037" s="18" t="s">
        <v>161</v>
      </c>
      <c r="BE1037" s="231">
        <f>IF(N1037="základní",J1037,0)</f>
        <v>0</v>
      </c>
      <c r="BF1037" s="231">
        <f>IF(N1037="snížená",J1037,0)</f>
        <v>0</v>
      </c>
      <c r="BG1037" s="231">
        <f>IF(N1037="zákl. přenesená",J1037,0)</f>
        <v>0</v>
      </c>
      <c r="BH1037" s="231">
        <f>IF(N1037="sníž. přenesená",J1037,0)</f>
        <v>0</v>
      </c>
      <c r="BI1037" s="231">
        <f>IF(N1037="nulová",J1037,0)</f>
        <v>0</v>
      </c>
      <c r="BJ1037" s="18" t="s">
        <v>83</v>
      </c>
      <c r="BK1037" s="231">
        <f>ROUND(I1037*H1037,2)</f>
        <v>0</v>
      </c>
      <c r="BL1037" s="18" t="s">
        <v>164</v>
      </c>
      <c r="BM1037" s="230" t="s">
        <v>1027</v>
      </c>
    </row>
    <row r="1038" s="15" customFormat="1">
      <c r="A1038" s="15"/>
      <c r="B1038" s="254"/>
      <c r="C1038" s="255"/>
      <c r="D1038" s="234" t="s">
        <v>165</v>
      </c>
      <c r="E1038" s="256" t="s">
        <v>1</v>
      </c>
      <c r="F1038" s="257" t="s">
        <v>1028</v>
      </c>
      <c r="G1038" s="255"/>
      <c r="H1038" s="258">
        <v>39</v>
      </c>
      <c r="I1038" s="259"/>
      <c r="J1038" s="255"/>
      <c r="K1038" s="255"/>
      <c r="L1038" s="260"/>
      <c r="M1038" s="261"/>
      <c r="N1038" s="262"/>
      <c r="O1038" s="262"/>
      <c r="P1038" s="262"/>
      <c r="Q1038" s="262"/>
      <c r="R1038" s="262"/>
      <c r="S1038" s="262"/>
      <c r="T1038" s="263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64" t="s">
        <v>165</v>
      </c>
      <c r="AU1038" s="264" t="s">
        <v>83</v>
      </c>
      <c r="AV1038" s="15" t="s">
        <v>85</v>
      </c>
      <c r="AW1038" s="15" t="s">
        <v>31</v>
      </c>
      <c r="AX1038" s="15" t="s">
        <v>75</v>
      </c>
      <c r="AY1038" s="264" t="s">
        <v>161</v>
      </c>
    </row>
    <row r="1039" s="16" customFormat="1">
      <c r="A1039" s="16"/>
      <c r="B1039" s="265"/>
      <c r="C1039" s="266"/>
      <c r="D1039" s="234" t="s">
        <v>165</v>
      </c>
      <c r="E1039" s="267" t="s">
        <v>1</v>
      </c>
      <c r="F1039" s="268" t="s">
        <v>215</v>
      </c>
      <c r="G1039" s="266"/>
      <c r="H1039" s="269">
        <v>39</v>
      </c>
      <c r="I1039" s="270"/>
      <c r="J1039" s="266"/>
      <c r="K1039" s="266"/>
      <c r="L1039" s="271"/>
      <c r="M1039" s="272"/>
      <c r="N1039" s="273"/>
      <c r="O1039" s="273"/>
      <c r="P1039" s="273"/>
      <c r="Q1039" s="273"/>
      <c r="R1039" s="273"/>
      <c r="S1039" s="273"/>
      <c r="T1039" s="274"/>
      <c r="U1039" s="16"/>
      <c r="V1039" s="16"/>
      <c r="W1039" s="16"/>
      <c r="X1039" s="16"/>
      <c r="Y1039" s="16"/>
      <c r="Z1039" s="16"/>
      <c r="AA1039" s="16"/>
      <c r="AB1039" s="16"/>
      <c r="AC1039" s="16"/>
      <c r="AD1039" s="16"/>
      <c r="AE1039" s="16"/>
      <c r="AT1039" s="275" t="s">
        <v>165</v>
      </c>
      <c r="AU1039" s="275" t="s">
        <v>83</v>
      </c>
      <c r="AV1039" s="16" t="s">
        <v>216</v>
      </c>
      <c r="AW1039" s="16" t="s">
        <v>31</v>
      </c>
      <c r="AX1039" s="16" t="s">
        <v>75</v>
      </c>
      <c r="AY1039" s="275" t="s">
        <v>161</v>
      </c>
    </row>
    <row r="1040" s="14" customFormat="1">
      <c r="A1040" s="14"/>
      <c r="B1040" s="243"/>
      <c r="C1040" s="244"/>
      <c r="D1040" s="234" t="s">
        <v>165</v>
      </c>
      <c r="E1040" s="245" t="s">
        <v>1</v>
      </c>
      <c r="F1040" s="246" t="s">
        <v>206</v>
      </c>
      <c r="G1040" s="244"/>
      <c r="H1040" s="247">
        <v>39</v>
      </c>
      <c r="I1040" s="248"/>
      <c r="J1040" s="244"/>
      <c r="K1040" s="244"/>
      <c r="L1040" s="249"/>
      <c r="M1040" s="250"/>
      <c r="N1040" s="251"/>
      <c r="O1040" s="251"/>
      <c r="P1040" s="251"/>
      <c r="Q1040" s="251"/>
      <c r="R1040" s="251"/>
      <c r="S1040" s="251"/>
      <c r="T1040" s="252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3" t="s">
        <v>165</v>
      </c>
      <c r="AU1040" s="253" t="s">
        <v>83</v>
      </c>
      <c r="AV1040" s="14" t="s">
        <v>164</v>
      </c>
      <c r="AW1040" s="14" t="s">
        <v>31</v>
      </c>
      <c r="AX1040" s="14" t="s">
        <v>83</v>
      </c>
      <c r="AY1040" s="253" t="s">
        <v>161</v>
      </c>
    </row>
    <row r="1041" s="2" customFormat="1" ht="33" customHeight="1">
      <c r="A1041" s="39"/>
      <c r="B1041" s="40"/>
      <c r="C1041" s="218" t="s">
        <v>1029</v>
      </c>
      <c r="D1041" s="218" t="s">
        <v>162</v>
      </c>
      <c r="E1041" s="219" t="s">
        <v>1030</v>
      </c>
      <c r="F1041" s="220" t="s">
        <v>1031</v>
      </c>
      <c r="G1041" s="221" t="s">
        <v>210</v>
      </c>
      <c r="H1041" s="222">
        <v>220.5</v>
      </c>
      <c r="I1041" s="223"/>
      <c r="J1041" s="224">
        <f>ROUND(I1041*H1041,2)</f>
        <v>0</v>
      </c>
      <c r="K1041" s="225"/>
      <c r="L1041" s="45"/>
      <c r="M1041" s="226" t="s">
        <v>1</v>
      </c>
      <c r="N1041" s="227" t="s">
        <v>40</v>
      </c>
      <c r="O1041" s="92"/>
      <c r="P1041" s="228">
        <f>O1041*H1041</f>
        <v>0</v>
      </c>
      <c r="Q1041" s="228">
        <v>0</v>
      </c>
      <c r="R1041" s="228">
        <f>Q1041*H1041</f>
        <v>0</v>
      </c>
      <c r="S1041" s="228">
        <v>0</v>
      </c>
      <c r="T1041" s="229">
        <f>S1041*H1041</f>
        <v>0</v>
      </c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R1041" s="230" t="s">
        <v>164</v>
      </c>
      <c r="AT1041" s="230" t="s">
        <v>162</v>
      </c>
      <c r="AU1041" s="230" t="s">
        <v>83</v>
      </c>
      <c r="AY1041" s="18" t="s">
        <v>161</v>
      </c>
      <c r="BE1041" s="231">
        <f>IF(N1041="základní",J1041,0)</f>
        <v>0</v>
      </c>
      <c r="BF1041" s="231">
        <f>IF(N1041="snížená",J1041,0)</f>
        <v>0</v>
      </c>
      <c r="BG1041" s="231">
        <f>IF(N1041="zákl. přenesená",J1041,0)</f>
        <v>0</v>
      </c>
      <c r="BH1041" s="231">
        <f>IF(N1041="sníž. přenesená",J1041,0)</f>
        <v>0</v>
      </c>
      <c r="BI1041" s="231">
        <f>IF(N1041="nulová",J1041,0)</f>
        <v>0</v>
      </c>
      <c r="BJ1041" s="18" t="s">
        <v>83</v>
      </c>
      <c r="BK1041" s="231">
        <f>ROUND(I1041*H1041,2)</f>
        <v>0</v>
      </c>
      <c r="BL1041" s="18" t="s">
        <v>164</v>
      </c>
      <c r="BM1041" s="230" t="s">
        <v>1032</v>
      </c>
    </row>
    <row r="1042" s="15" customFormat="1">
      <c r="A1042" s="15"/>
      <c r="B1042" s="254"/>
      <c r="C1042" s="255"/>
      <c r="D1042" s="234" t="s">
        <v>165</v>
      </c>
      <c r="E1042" s="256" t="s">
        <v>1</v>
      </c>
      <c r="F1042" s="257" t="s">
        <v>1033</v>
      </c>
      <c r="G1042" s="255"/>
      <c r="H1042" s="258">
        <v>105</v>
      </c>
      <c r="I1042" s="259"/>
      <c r="J1042" s="255"/>
      <c r="K1042" s="255"/>
      <c r="L1042" s="260"/>
      <c r="M1042" s="261"/>
      <c r="N1042" s="262"/>
      <c r="O1042" s="262"/>
      <c r="P1042" s="262"/>
      <c r="Q1042" s="262"/>
      <c r="R1042" s="262"/>
      <c r="S1042" s="262"/>
      <c r="T1042" s="263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64" t="s">
        <v>165</v>
      </c>
      <c r="AU1042" s="264" t="s">
        <v>83</v>
      </c>
      <c r="AV1042" s="15" t="s">
        <v>85</v>
      </c>
      <c r="AW1042" s="15" t="s">
        <v>31</v>
      </c>
      <c r="AX1042" s="15" t="s">
        <v>75</v>
      </c>
      <c r="AY1042" s="264" t="s">
        <v>161</v>
      </c>
    </row>
    <row r="1043" s="16" customFormat="1">
      <c r="A1043" s="16"/>
      <c r="B1043" s="265"/>
      <c r="C1043" s="266"/>
      <c r="D1043" s="234" t="s">
        <v>165</v>
      </c>
      <c r="E1043" s="267" t="s">
        <v>1</v>
      </c>
      <c r="F1043" s="268" t="s">
        <v>215</v>
      </c>
      <c r="G1043" s="266"/>
      <c r="H1043" s="269">
        <v>105</v>
      </c>
      <c r="I1043" s="270"/>
      <c r="J1043" s="266"/>
      <c r="K1043" s="266"/>
      <c r="L1043" s="271"/>
      <c r="M1043" s="272"/>
      <c r="N1043" s="273"/>
      <c r="O1043" s="273"/>
      <c r="P1043" s="273"/>
      <c r="Q1043" s="273"/>
      <c r="R1043" s="273"/>
      <c r="S1043" s="273"/>
      <c r="T1043" s="274"/>
      <c r="U1043" s="16"/>
      <c r="V1043" s="16"/>
      <c r="W1043" s="16"/>
      <c r="X1043" s="16"/>
      <c r="Y1043" s="16"/>
      <c r="Z1043" s="16"/>
      <c r="AA1043" s="16"/>
      <c r="AB1043" s="16"/>
      <c r="AC1043" s="16"/>
      <c r="AD1043" s="16"/>
      <c r="AE1043" s="16"/>
      <c r="AT1043" s="275" t="s">
        <v>165</v>
      </c>
      <c r="AU1043" s="275" t="s">
        <v>83</v>
      </c>
      <c r="AV1043" s="16" t="s">
        <v>216</v>
      </c>
      <c r="AW1043" s="16" t="s">
        <v>31</v>
      </c>
      <c r="AX1043" s="16" t="s">
        <v>75</v>
      </c>
      <c r="AY1043" s="275" t="s">
        <v>161</v>
      </c>
    </row>
    <row r="1044" s="15" customFormat="1">
      <c r="A1044" s="15"/>
      <c r="B1044" s="254"/>
      <c r="C1044" s="255"/>
      <c r="D1044" s="234" t="s">
        <v>165</v>
      </c>
      <c r="E1044" s="256" t="s">
        <v>1</v>
      </c>
      <c r="F1044" s="257" t="s">
        <v>1034</v>
      </c>
      <c r="G1044" s="255"/>
      <c r="H1044" s="258">
        <v>115.5</v>
      </c>
      <c r="I1044" s="259"/>
      <c r="J1044" s="255"/>
      <c r="K1044" s="255"/>
      <c r="L1044" s="260"/>
      <c r="M1044" s="261"/>
      <c r="N1044" s="262"/>
      <c r="O1044" s="262"/>
      <c r="P1044" s="262"/>
      <c r="Q1044" s="262"/>
      <c r="R1044" s="262"/>
      <c r="S1044" s="262"/>
      <c r="T1044" s="263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64" t="s">
        <v>165</v>
      </c>
      <c r="AU1044" s="264" t="s">
        <v>83</v>
      </c>
      <c r="AV1044" s="15" t="s">
        <v>85</v>
      </c>
      <c r="AW1044" s="15" t="s">
        <v>31</v>
      </c>
      <c r="AX1044" s="15" t="s">
        <v>75</v>
      </c>
      <c r="AY1044" s="264" t="s">
        <v>161</v>
      </c>
    </row>
    <row r="1045" s="16" customFormat="1">
      <c r="A1045" s="16"/>
      <c r="B1045" s="265"/>
      <c r="C1045" s="266"/>
      <c r="D1045" s="234" t="s">
        <v>165</v>
      </c>
      <c r="E1045" s="267" t="s">
        <v>1</v>
      </c>
      <c r="F1045" s="268" t="s">
        <v>215</v>
      </c>
      <c r="G1045" s="266"/>
      <c r="H1045" s="269">
        <v>115.5</v>
      </c>
      <c r="I1045" s="270"/>
      <c r="J1045" s="266"/>
      <c r="K1045" s="266"/>
      <c r="L1045" s="271"/>
      <c r="M1045" s="272"/>
      <c r="N1045" s="273"/>
      <c r="O1045" s="273"/>
      <c r="P1045" s="273"/>
      <c r="Q1045" s="273"/>
      <c r="R1045" s="273"/>
      <c r="S1045" s="273"/>
      <c r="T1045" s="274"/>
      <c r="U1045" s="16"/>
      <c r="V1045" s="16"/>
      <c r="W1045" s="16"/>
      <c r="X1045" s="16"/>
      <c r="Y1045" s="16"/>
      <c r="Z1045" s="16"/>
      <c r="AA1045" s="16"/>
      <c r="AB1045" s="16"/>
      <c r="AC1045" s="16"/>
      <c r="AD1045" s="16"/>
      <c r="AE1045" s="16"/>
      <c r="AT1045" s="275" t="s">
        <v>165</v>
      </c>
      <c r="AU1045" s="275" t="s">
        <v>83</v>
      </c>
      <c r="AV1045" s="16" t="s">
        <v>216</v>
      </c>
      <c r="AW1045" s="16" t="s">
        <v>31</v>
      </c>
      <c r="AX1045" s="16" t="s">
        <v>75</v>
      </c>
      <c r="AY1045" s="275" t="s">
        <v>161</v>
      </c>
    </row>
    <row r="1046" s="14" customFormat="1">
      <c r="A1046" s="14"/>
      <c r="B1046" s="243"/>
      <c r="C1046" s="244"/>
      <c r="D1046" s="234" t="s">
        <v>165</v>
      </c>
      <c r="E1046" s="245" t="s">
        <v>1</v>
      </c>
      <c r="F1046" s="246" t="s">
        <v>206</v>
      </c>
      <c r="G1046" s="244"/>
      <c r="H1046" s="247">
        <v>220.5</v>
      </c>
      <c r="I1046" s="248"/>
      <c r="J1046" s="244"/>
      <c r="K1046" s="244"/>
      <c r="L1046" s="249"/>
      <c r="M1046" s="250"/>
      <c r="N1046" s="251"/>
      <c r="O1046" s="251"/>
      <c r="P1046" s="251"/>
      <c r="Q1046" s="251"/>
      <c r="R1046" s="251"/>
      <c r="S1046" s="251"/>
      <c r="T1046" s="252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3" t="s">
        <v>165</v>
      </c>
      <c r="AU1046" s="253" t="s">
        <v>83</v>
      </c>
      <c r="AV1046" s="14" t="s">
        <v>164</v>
      </c>
      <c r="AW1046" s="14" t="s">
        <v>31</v>
      </c>
      <c r="AX1046" s="14" t="s">
        <v>83</v>
      </c>
      <c r="AY1046" s="253" t="s">
        <v>161</v>
      </c>
    </row>
    <row r="1047" s="12" customFormat="1" ht="25.92" customHeight="1">
      <c r="A1047" s="12"/>
      <c r="B1047" s="204"/>
      <c r="C1047" s="205"/>
      <c r="D1047" s="206" t="s">
        <v>74</v>
      </c>
      <c r="E1047" s="207" t="s">
        <v>922</v>
      </c>
      <c r="F1047" s="207" t="s">
        <v>1035</v>
      </c>
      <c r="G1047" s="205"/>
      <c r="H1047" s="205"/>
      <c r="I1047" s="208"/>
      <c r="J1047" s="209">
        <f>BK1047</f>
        <v>0</v>
      </c>
      <c r="K1047" s="205"/>
      <c r="L1047" s="210"/>
      <c r="M1047" s="211"/>
      <c r="N1047" s="212"/>
      <c r="O1047" s="212"/>
      <c r="P1047" s="213">
        <f>SUM(P1048:P1051)</f>
        <v>0</v>
      </c>
      <c r="Q1047" s="212"/>
      <c r="R1047" s="213">
        <f>SUM(R1048:R1051)</f>
        <v>0</v>
      </c>
      <c r="S1047" s="212"/>
      <c r="T1047" s="214">
        <f>SUM(T1048:T1051)</f>
        <v>0</v>
      </c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R1047" s="215" t="s">
        <v>83</v>
      </c>
      <c r="AT1047" s="216" t="s">
        <v>74</v>
      </c>
      <c r="AU1047" s="216" t="s">
        <v>75</v>
      </c>
      <c r="AY1047" s="215" t="s">
        <v>161</v>
      </c>
      <c r="BK1047" s="217">
        <f>SUM(BK1048:BK1051)</f>
        <v>0</v>
      </c>
    </row>
    <row r="1048" s="2" customFormat="1" ht="21.75" customHeight="1">
      <c r="A1048" s="39"/>
      <c r="B1048" s="40"/>
      <c r="C1048" s="218" t="s">
        <v>1036</v>
      </c>
      <c r="D1048" s="218" t="s">
        <v>162</v>
      </c>
      <c r="E1048" s="219" t="s">
        <v>1037</v>
      </c>
      <c r="F1048" s="220" t="s">
        <v>1038</v>
      </c>
      <c r="G1048" s="221" t="s">
        <v>328</v>
      </c>
      <c r="H1048" s="222">
        <v>559.97000000000003</v>
      </c>
      <c r="I1048" s="223"/>
      <c r="J1048" s="224">
        <f>ROUND(I1048*H1048,2)</f>
        <v>0</v>
      </c>
      <c r="K1048" s="225"/>
      <c r="L1048" s="45"/>
      <c r="M1048" s="226" t="s">
        <v>1</v>
      </c>
      <c r="N1048" s="227" t="s">
        <v>40</v>
      </c>
      <c r="O1048" s="92"/>
      <c r="P1048" s="228">
        <f>O1048*H1048</f>
        <v>0</v>
      </c>
      <c r="Q1048" s="228">
        <v>0</v>
      </c>
      <c r="R1048" s="228">
        <f>Q1048*H1048</f>
        <v>0</v>
      </c>
      <c r="S1048" s="228">
        <v>0</v>
      </c>
      <c r="T1048" s="229">
        <f>S1048*H1048</f>
        <v>0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30" t="s">
        <v>164</v>
      </c>
      <c r="AT1048" s="230" t="s">
        <v>162</v>
      </c>
      <c r="AU1048" s="230" t="s">
        <v>83</v>
      </c>
      <c r="AY1048" s="18" t="s">
        <v>161</v>
      </c>
      <c r="BE1048" s="231">
        <f>IF(N1048="základní",J1048,0)</f>
        <v>0</v>
      </c>
      <c r="BF1048" s="231">
        <f>IF(N1048="snížená",J1048,0)</f>
        <v>0</v>
      </c>
      <c r="BG1048" s="231">
        <f>IF(N1048="zákl. přenesená",J1048,0)</f>
        <v>0</v>
      </c>
      <c r="BH1048" s="231">
        <f>IF(N1048="sníž. přenesená",J1048,0)</f>
        <v>0</v>
      </c>
      <c r="BI1048" s="231">
        <f>IF(N1048="nulová",J1048,0)</f>
        <v>0</v>
      </c>
      <c r="BJ1048" s="18" t="s">
        <v>83</v>
      </c>
      <c r="BK1048" s="231">
        <f>ROUND(I1048*H1048,2)</f>
        <v>0</v>
      </c>
      <c r="BL1048" s="18" t="s">
        <v>164</v>
      </c>
      <c r="BM1048" s="230" t="s">
        <v>1039</v>
      </c>
    </row>
    <row r="1049" s="13" customFormat="1">
      <c r="A1049" s="13"/>
      <c r="B1049" s="232"/>
      <c r="C1049" s="233"/>
      <c r="D1049" s="234" t="s">
        <v>165</v>
      </c>
      <c r="E1049" s="235" t="s">
        <v>1</v>
      </c>
      <c r="F1049" s="236" t="s">
        <v>669</v>
      </c>
      <c r="G1049" s="233"/>
      <c r="H1049" s="235" t="s">
        <v>1</v>
      </c>
      <c r="I1049" s="237"/>
      <c r="J1049" s="233"/>
      <c r="K1049" s="233"/>
      <c r="L1049" s="238"/>
      <c r="M1049" s="239"/>
      <c r="N1049" s="240"/>
      <c r="O1049" s="240"/>
      <c r="P1049" s="240"/>
      <c r="Q1049" s="240"/>
      <c r="R1049" s="240"/>
      <c r="S1049" s="240"/>
      <c r="T1049" s="241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2" t="s">
        <v>165</v>
      </c>
      <c r="AU1049" s="242" t="s">
        <v>83</v>
      </c>
      <c r="AV1049" s="13" t="s">
        <v>83</v>
      </c>
      <c r="AW1049" s="13" t="s">
        <v>31</v>
      </c>
      <c r="AX1049" s="13" t="s">
        <v>75</v>
      </c>
      <c r="AY1049" s="242" t="s">
        <v>161</v>
      </c>
    </row>
    <row r="1050" s="15" customFormat="1">
      <c r="A1050" s="15"/>
      <c r="B1050" s="254"/>
      <c r="C1050" s="255"/>
      <c r="D1050" s="234" t="s">
        <v>165</v>
      </c>
      <c r="E1050" s="256" t="s">
        <v>1</v>
      </c>
      <c r="F1050" s="257" t="s">
        <v>1040</v>
      </c>
      <c r="G1050" s="255"/>
      <c r="H1050" s="258">
        <v>559.97000000000003</v>
      </c>
      <c r="I1050" s="259"/>
      <c r="J1050" s="255"/>
      <c r="K1050" s="255"/>
      <c r="L1050" s="260"/>
      <c r="M1050" s="261"/>
      <c r="N1050" s="262"/>
      <c r="O1050" s="262"/>
      <c r="P1050" s="262"/>
      <c r="Q1050" s="262"/>
      <c r="R1050" s="262"/>
      <c r="S1050" s="262"/>
      <c r="T1050" s="263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64" t="s">
        <v>165</v>
      </c>
      <c r="AU1050" s="264" t="s">
        <v>83</v>
      </c>
      <c r="AV1050" s="15" t="s">
        <v>85</v>
      </c>
      <c r="AW1050" s="15" t="s">
        <v>31</v>
      </c>
      <c r="AX1050" s="15" t="s">
        <v>75</v>
      </c>
      <c r="AY1050" s="264" t="s">
        <v>161</v>
      </c>
    </row>
    <row r="1051" s="14" customFormat="1">
      <c r="A1051" s="14"/>
      <c r="B1051" s="243"/>
      <c r="C1051" s="244"/>
      <c r="D1051" s="234" t="s">
        <v>165</v>
      </c>
      <c r="E1051" s="245" t="s">
        <v>1</v>
      </c>
      <c r="F1051" s="246" t="s">
        <v>206</v>
      </c>
      <c r="G1051" s="244"/>
      <c r="H1051" s="247">
        <v>559.97000000000003</v>
      </c>
      <c r="I1051" s="248"/>
      <c r="J1051" s="244"/>
      <c r="K1051" s="244"/>
      <c r="L1051" s="249"/>
      <c r="M1051" s="250"/>
      <c r="N1051" s="251"/>
      <c r="O1051" s="251"/>
      <c r="P1051" s="251"/>
      <c r="Q1051" s="251"/>
      <c r="R1051" s="251"/>
      <c r="S1051" s="251"/>
      <c r="T1051" s="252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3" t="s">
        <v>165</v>
      </c>
      <c r="AU1051" s="253" t="s">
        <v>83</v>
      </c>
      <c r="AV1051" s="14" t="s">
        <v>164</v>
      </c>
      <c r="AW1051" s="14" t="s">
        <v>31</v>
      </c>
      <c r="AX1051" s="14" t="s">
        <v>83</v>
      </c>
      <c r="AY1051" s="253" t="s">
        <v>161</v>
      </c>
    </row>
    <row r="1052" s="12" customFormat="1" ht="25.92" customHeight="1">
      <c r="A1052" s="12"/>
      <c r="B1052" s="204"/>
      <c r="C1052" s="205"/>
      <c r="D1052" s="206" t="s">
        <v>74</v>
      </c>
      <c r="E1052" s="207" t="s">
        <v>1041</v>
      </c>
      <c r="F1052" s="207" t="s">
        <v>1042</v>
      </c>
      <c r="G1052" s="205"/>
      <c r="H1052" s="205"/>
      <c r="I1052" s="208"/>
      <c r="J1052" s="209">
        <f>BK1052</f>
        <v>0</v>
      </c>
      <c r="K1052" s="205"/>
      <c r="L1052" s="210"/>
      <c r="M1052" s="211"/>
      <c r="N1052" s="212"/>
      <c r="O1052" s="212"/>
      <c r="P1052" s="213">
        <f>P1053+P1057</f>
        <v>0</v>
      </c>
      <c r="Q1052" s="212"/>
      <c r="R1052" s="213">
        <f>R1053+R1057</f>
        <v>0.15440000000000001</v>
      </c>
      <c r="S1052" s="212"/>
      <c r="T1052" s="214">
        <f>T1053+T1057</f>
        <v>0.080000000000000002</v>
      </c>
      <c r="U1052" s="12"/>
      <c r="V1052" s="12"/>
      <c r="W1052" s="12"/>
      <c r="X1052" s="12"/>
      <c r="Y1052" s="12"/>
      <c r="Z1052" s="12"/>
      <c r="AA1052" s="12"/>
      <c r="AB1052" s="12"/>
      <c r="AC1052" s="12"/>
      <c r="AD1052" s="12"/>
      <c r="AE1052" s="12"/>
      <c r="AR1052" s="215" t="s">
        <v>83</v>
      </c>
      <c r="AT1052" s="216" t="s">
        <v>74</v>
      </c>
      <c r="AU1052" s="216" t="s">
        <v>75</v>
      </c>
      <c r="AY1052" s="215" t="s">
        <v>161</v>
      </c>
      <c r="BK1052" s="217">
        <f>BK1053+BK1057</f>
        <v>0</v>
      </c>
    </row>
    <row r="1053" s="12" customFormat="1" ht="22.8" customHeight="1">
      <c r="A1053" s="12"/>
      <c r="B1053" s="204"/>
      <c r="C1053" s="205"/>
      <c r="D1053" s="206" t="s">
        <v>74</v>
      </c>
      <c r="E1053" s="287" t="s">
        <v>226</v>
      </c>
      <c r="F1053" s="287" t="s">
        <v>1043</v>
      </c>
      <c r="G1053" s="205"/>
      <c r="H1053" s="205"/>
      <c r="I1053" s="208"/>
      <c r="J1053" s="288">
        <f>BK1053</f>
        <v>0</v>
      </c>
      <c r="K1053" s="205"/>
      <c r="L1053" s="210"/>
      <c r="M1053" s="211"/>
      <c r="N1053" s="212"/>
      <c r="O1053" s="212"/>
      <c r="P1053" s="213">
        <f>SUM(P1054:P1056)</f>
        <v>0</v>
      </c>
      <c r="Q1053" s="212"/>
      <c r="R1053" s="213">
        <f>SUM(R1054:R1056)</f>
        <v>0.15440000000000001</v>
      </c>
      <c r="S1053" s="212"/>
      <c r="T1053" s="214">
        <f>SUM(T1054:T1056)</f>
        <v>0</v>
      </c>
      <c r="U1053" s="12"/>
      <c r="V1053" s="12"/>
      <c r="W1053" s="12"/>
      <c r="X1053" s="12"/>
      <c r="Y1053" s="12"/>
      <c r="Z1053" s="12"/>
      <c r="AA1053" s="12"/>
      <c r="AB1053" s="12"/>
      <c r="AC1053" s="12"/>
      <c r="AD1053" s="12"/>
      <c r="AE1053" s="12"/>
      <c r="AR1053" s="215" t="s">
        <v>83</v>
      </c>
      <c r="AT1053" s="216" t="s">
        <v>74</v>
      </c>
      <c r="AU1053" s="216" t="s">
        <v>83</v>
      </c>
      <c r="AY1053" s="215" t="s">
        <v>161</v>
      </c>
      <c r="BK1053" s="217">
        <f>SUM(BK1054:BK1056)</f>
        <v>0</v>
      </c>
    </row>
    <row r="1054" s="2" customFormat="1" ht="24.15" customHeight="1">
      <c r="A1054" s="39"/>
      <c r="B1054" s="40"/>
      <c r="C1054" s="218" t="s">
        <v>1044</v>
      </c>
      <c r="D1054" s="218" t="s">
        <v>162</v>
      </c>
      <c r="E1054" s="219" t="s">
        <v>1045</v>
      </c>
      <c r="F1054" s="220" t="s">
        <v>1046</v>
      </c>
      <c r="G1054" s="221" t="s">
        <v>431</v>
      </c>
      <c r="H1054" s="222">
        <v>40</v>
      </c>
      <c r="I1054" s="223"/>
      <c r="J1054" s="224">
        <f>ROUND(I1054*H1054,2)</f>
        <v>0</v>
      </c>
      <c r="K1054" s="225"/>
      <c r="L1054" s="45"/>
      <c r="M1054" s="226" t="s">
        <v>1</v>
      </c>
      <c r="N1054" s="227" t="s">
        <v>40</v>
      </c>
      <c r="O1054" s="92"/>
      <c r="P1054" s="228">
        <f>O1054*H1054</f>
        <v>0</v>
      </c>
      <c r="Q1054" s="228">
        <v>0.0038600000000000001</v>
      </c>
      <c r="R1054" s="228">
        <f>Q1054*H1054</f>
        <v>0.15440000000000001</v>
      </c>
      <c r="S1054" s="228">
        <v>0</v>
      </c>
      <c r="T1054" s="229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0" t="s">
        <v>164</v>
      </c>
      <c r="AT1054" s="230" t="s">
        <v>162</v>
      </c>
      <c r="AU1054" s="230" t="s">
        <v>85</v>
      </c>
      <c r="AY1054" s="18" t="s">
        <v>161</v>
      </c>
      <c r="BE1054" s="231">
        <f>IF(N1054="základní",J1054,0)</f>
        <v>0</v>
      </c>
      <c r="BF1054" s="231">
        <f>IF(N1054="snížená",J1054,0)</f>
        <v>0</v>
      </c>
      <c r="BG1054" s="231">
        <f>IF(N1054="zákl. přenesená",J1054,0)</f>
        <v>0</v>
      </c>
      <c r="BH1054" s="231">
        <f>IF(N1054="sníž. přenesená",J1054,0)</f>
        <v>0</v>
      </c>
      <c r="BI1054" s="231">
        <f>IF(N1054="nulová",J1054,0)</f>
        <v>0</v>
      </c>
      <c r="BJ1054" s="18" t="s">
        <v>83</v>
      </c>
      <c r="BK1054" s="231">
        <f>ROUND(I1054*H1054,2)</f>
        <v>0</v>
      </c>
      <c r="BL1054" s="18" t="s">
        <v>164</v>
      </c>
      <c r="BM1054" s="230" t="s">
        <v>1047</v>
      </c>
    </row>
    <row r="1055" s="13" customFormat="1">
      <c r="A1055" s="13"/>
      <c r="B1055" s="232"/>
      <c r="C1055" s="233"/>
      <c r="D1055" s="234" t="s">
        <v>165</v>
      </c>
      <c r="E1055" s="235" t="s">
        <v>1</v>
      </c>
      <c r="F1055" s="236" t="s">
        <v>1048</v>
      </c>
      <c r="G1055" s="233"/>
      <c r="H1055" s="235" t="s">
        <v>1</v>
      </c>
      <c r="I1055" s="237"/>
      <c r="J1055" s="233"/>
      <c r="K1055" s="233"/>
      <c r="L1055" s="238"/>
      <c r="M1055" s="239"/>
      <c r="N1055" s="240"/>
      <c r="O1055" s="240"/>
      <c r="P1055" s="240"/>
      <c r="Q1055" s="240"/>
      <c r="R1055" s="240"/>
      <c r="S1055" s="240"/>
      <c r="T1055" s="241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2" t="s">
        <v>165</v>
      </c>
      <c r="AU1055" s="242" t="s">
        <v>85</v>
      </c>
      <c r="AV1055" s="13" t="s">
        <v>83</v>
      </c>
      <c r="AW1055" s="13" t="s">
        <v>31</v>
      </c>
      <c r="AX1055" s="13" t="s">
        <v>75</v>
      </c>
      <c r="AY1055" s="242" t="s">
        <v>161</v>
      </c>
    </row>
    <row r="1056" s="15" customFormat="1">
      <c r="A1056" s="15"/>
      <c r="B1056" s="254"/>
      <c r="C1056" s="255"/>
      <c r="D1056" s="234" t="s">
        <v>165</v>
      </c>
      <c r="E1056" s="256" t="s">
        <v>1</v>
      </c>
      <c r="F1056" s="257" t="s">
        <v>1049</v>
      </c>
      <c r="G1056" s="255"/>
      <c r="H1056" s="258">
        <v>40</v>
      </c>
      <c r="I1056" s="259"/>
      <c r="J1056" s="255"/>
      <c r="K1056" s="255"/>
      <c r="L1056" s="260"/>
      <c r="M1056" s="261"/>
      <c r="N1056" s="262"/>
      <c r="O1056" s="262"/>
      <c r="P1056" s="262"/>
      <c r="Q1056" s="262"/>
      <c r="R1056" s="262"/>
      <c r="S1056" s="262"/>
      <c r="T1056" s="263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T1056" s="264" t="s">
        <v>165</v>
      </c>
      <c r="AU1056" s="264" t="s">
        <v>85</v>
      </c>
      <c r="AV1056" s="15" t="s">
        <v>85</v>
      </c>
      <c r="AW1056" s="15" t="s">
        <v>31</v>
      </c>
      <c r="AX1056" s="15" t="s">
        <v>83</v>
      </c>
      <c r="AY1056" s="264" t="s">
        <v>161</v>
      </c>
    </row>
    <row r="1057" s="12" customFormat="1" ht="22.8" customHeight="1">
      <c r="A1057" s="12"/>
      <c r="B1057" s="204"/>
      <c r="C1057" s="205"/>
      <c r="D1057" s="206" t="s">
        <v>74</v>
      </c>
      <c r="E1057" s="287" t="s">
        <v>259</v>
      </c>
      <c r="F1057" s="287" t="s">
        <v>1050</v>
      </c>
      <c r="G1057" s="205"/>
      <c r="H1057" s="205"/>
      <c r="I1057" s="208"/>
      <c r="J1057" s="288">
        <f>BK1057</f>
        <v>0</v>
      </c>
      <c r="K1057" s="205"/>
      <c r="L1057" s="210"/>
      <c r="M1057" s="211"/>
      <c r="N1057" s="212"/>
      <c r="O1057" s="212"/>
      <c r="P1057" s="213">
        <f>SUM(P1058:P1060)</f>
        <v>0</v>
      </c>
      <c r="Q1057" s="212"/>
      <c r="R1057" s="213">
        <f>SUM(R1058:R1060)</f>
        <v>0</v>
      </c>
      <c r="S1057" s="212"/>
      <c r="T1057" s="214">
        <f>SUM(T1058:T1060)</f>
        <v>0.080000000000000002</v>
      </c>
      <c r="U1057" s="12"/>
      <c r="V1057" s="12"/>
      <c r="W1057" s="12"/>
      <c r="X1057" s="12"/>
      <c r="Y1057" s="12"/>
      <c r="Z1057" s="12"/>
      <c r="AA1057" s="12"/>
      <c r="AB1057" s="12"/>
      <c r="AC1057" s="12"/>
      <c r="AD1057" s="12"/>
      <c r="AE1057" s="12"/>
      <c r="AR1057" s="215" t="s">
        <v>83</v>
      </c>
      <c r="AT1057" s="216" t="s">
        <v>74</v>
      </c>
      <c r="AU1057" s="216" t="s">
        <v>83</v>
      </c>
      <c r="AY1057" s="215" t="s">
        <v>161</v>
      </c>
      <c r="BK1057" s="217">
        <f>SUM(BK1058:BK1060)</f>
        <v>0</v>
      </c>
    </row>
    <row r="1058" s="2" customFormat="1" ht="24.15" customHeight="1">
      <c r="A1058" s="39"/>
      <c r="B1058" s="40"/>
      <c r="C1058" s="218" t="s">
        <v>1051</v>
      </c>
      <c r="D1058" s="218" t="s">
        <v>162</v>
      </c>
      <c r="E1058" s="219" t="s">
        <v>1052</v>
      </c>
      <c r="F1058" s="220" t="s">
        <v>1053</v>
      </c>
      <c r="G1058" s="221" t="s">
        <v>431</v>
      </c>
      <c r="H1058" s="222">
        <v>20</v>
      </c>
      <c r="I1058" s="223"/>
      <c r="J1058" s="224">
        <f>ROUND(I1058*H1058,2)</f>
        <v>0</v>
      </c>
      <c r="K1058" s="225"/>
      <c r="L1058" s="45"/>
      <c r="M1058" s="226" t="s">
        <v>1</v>
      </c>
      <c r="N1058" s="227" t="s">
        <v>40</v>
      </c>
      <c r="O1058" s="92"/>
      <c r="P1058" s="228">
        <f>O1058*H1058</f>
        <v>0</v>
      </c>
      <c r="Q1058" s="228">
        <v>0</v>
      </c>
      <c r="R1058" s="228">
        <f>Q1058*H1058</f>
        <v>0</v>
      </c>
      <c r="S1058" s="228">
        <v>0.0040000000000000001</v>
      </c>
      <c r="T1058" s="229">
        <f>S1058*H1058</f>
        <v>0.080000000000000002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30" t="s">
        <v>164</v>
      </c>
      <c r="AT1058" s="230" t="s">
        <v>162</v>
      </c>
      <c r="AU1058" s="230" t="s">
        <v>85</v>
      </c>
      <c r="AY1058" s="18" t="s">
        <v>161</v>
      </c>
      <c r="BE1058" s="231">
        <f>IF(N1058="základní",J1058,0)</f>
        <v>0</v>
      </c>
      <c r="BF1058" s="231">
        <f>IF(N1058="snížená",J1058,0)</f>
        <v>0</v>
      </c>
      <c r="BG1058" s="231">
        <f>IF(N1058="zákl. přenesená",J1058,0)</f>
        <v>0</v>
      </c>
      <c r="BH1058" s="231">
        <f>IF(N1058="sníž. přenesená",J1058,0)</f>
        <v>0</v>
      </c>
      <c r="BI1058" s="231">
        <f>IF(N1058="nulová",J1058,0)</f>
        <v>0</v>
      </c>
      <c r="BJ1058" s="18" t="s">
        <v>83</v>
      </c>
      <c r="BK1058" s="231">
        <f>ROUND(I1058*H1058,2)</f>
        <v>0</v>
      </c>
      <c r="BL1058" s="18" t="s">
        <v>164</v>
      </c>
      <c r="BM1058" s="230" t="s">
        <v>1054</v>
      </c>
    </row>
    <row r="1059" s="13" customFormat="1">
      <c r="A1059" s="13"/>
      <c r="B1059" s="232"/>
      <c r="C1059" s="233"/>
      <c r="D1059" s="234" t="s">
        <v>165</v>
      </c>
      <c r="E1059" s="235" t="s">
        <v>1</v>
      </c>
      <c r="F1059" s="236" t="s">
        <v>1055</v>
      </c>
      <c r="G1059" s="233"/>
      <c r="H1059" s="235" t="s">
        <v>1</v>
      </c>
      <c r="I1059" s="237"/>
      <c r="J1059" s="233"/>
      <c r="K1059" s="233"/>
      <c r="L1059" s="238"/>
      <c r="M1059" s="239"/>
      <c r="N1059" s="240"/>
      <c r="O1059" s="240"/>
      <c r="P1059" s="240"/>
      <c r="Q1059" s="240"/>
      <c r="R1059" s="240"/>
      <c r="S1059" s="240"/>
      <c r="T1059" s="241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2" t="s">
        <v>165</v>
      </c>
      <c r="AU1059" s="242" t="s">
        <v>85</v>
      </c>
      <c r="AV1059" s="13" t="s">
        <v>83</v>
      </c>
      <c r="AW1059" s="13" t="s">
        <v>31</v>
      </c>
      <c r="AX1059" s="13" t="s">
        <v>75</v>
      </c>
      <c r="AY1059" s="242" t="s">
        <v>161</v>
      </c>
    </row>
    <row r="1060" s="15" customFormat="1">
      <c r="A1060" s="15"/>
      <c r="B1060" s="254"/>
      <c r="C1060" s="255"/>
      <c r="D1060" s="234" t="s">
        <v>165</v>
      </c>
      <c r="E1060" s="256" t="s">
        <v>1</v>
      </c>
      <c r="F1060" s="257" t="s">
        <v>266</v>
      </c>
      <c r="G1060" s="255"/>
      <c r="H1060" s="258">
        <v>20</v>
      </c>
      <c r="I1060" s="259"/>
      <c r="J1060" s="255"/>
      <c r="K1060" s="255"/>
      <c r="L1060" s="260"/>
      <c r="M1060" s="261"/>
      <c r="N1060" s="262"/>
      <c r="O1060" s="262"/>
      <c r="P1060" s="262"/>
      <c r="Q1060" s="262"/>
      <c r="R1060" s="262"/>
      <c r="S1060" s="262"/>
      <c r="T1060" s="263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64" t="s">
        <v>165</v>
      </c>
      <c r="AU1060" s="264" t="s">
        <v>85</v>
      </c>
      <c r="AV1060" s="15" t="s">
        <v>85</v>
      </c>
      <c r="AW1060" s="15" t="s">
        <v>31</v>
      </c>
      <c r="AX1060" s="15" t="s">
        <v>83</v>
      </c>
      <c r="AY1060" s="264" t="s">
        <v>161</v>
      </c>
    </row>
    <row r="1061" s="12" customFormat="1" ht="25.92" customHeight="1">
      <c r="A1061" s="12"/>
      <c r="B1061" s="204"/>
      <c r="C1061" s="205"/>
      <c r="D1061" s="206" t="s">
        <v>74</v>
      </c>
      <c r="E1061" s="207" t="s">
        <v>1056</v>
      </c>
      <c r="F1061" s="207" t="s">
        <v>1057</v>
      </c>
      <c r="G1061" s="205"/>
      <c r="H1061" s="205"/>
      <c r="I1061" s="208"/>
      <c r="J1061" s="209">
        <f>BK1061</f>
        <v>0</v>
      </c>
      <c r="K1061" s="205"/>
      <c r="L1061" s="210"/>
      <c r="M1061" s="211"/>
      <c r="N1061" s="212"/>
      <c r="O1061" s="212"/>
      <c r="P1061" s="213">
        <f>SUM(P1062:P1103)</f>
        <v>0</v>
      </c>
      <c r="Q1061" s="212"/>
      <c r="R1061" s="213">
        <f>SUM(R1062:R1103)</f>
        <v>0</v>
      </c>
      <c r="S1061" s="212"/>
      <c r="T1061" s="214">
        <f>SUM(T1062:T1103)</f>
        <v>0</v>
      </c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R1061" s="215" t="s">
        <v>85</v>
      </c>
      <c r="AT1061" s="216" t="s">
        <v>74</v>
      </c>
      <c r="AU1061" s="216" t="s">
        <v>75</v>
      </c>
      <c r="AY1061" s="215" t="s">
        <v>161</v>
      </c>
      <c r="BK1061" s="217">
        <f>SUM(BK1062:BK1103)</f>
        <v>0</v>
      </c>
    </row>
    <row r="1062" s="2" customFormat="1" ht="37.8" customHeight="1">
      <c r="A1062" s="39"/>
      <c r="B1062" s="40"/>
      <c r="C1062" s="218" t="s">
        <v>1058</v>
      </c>
      <c r="D1062" s="218" t="s">
        <v>162</v>
      </c>
      <c r="E1062" s="219" t="s">
        <v>1059</v>
      </c>
      <c r="F1062" s="220" t="s">
        <v>1060</v>
      </c>
      <c r="G1062" s="221" t="s">
        <v>253</v>
      </c>
      <c r="H1062" s="222">
        <v>331.33999999999997</v>
      </c>
      <c r="I1062" s="223"/>
      <c r="J1062" s="224">
        <f>ROUND(I1062*H1062,2)</f>
        <v>0</v>
      </c>
      <c r="K1062" s="225"/>
      <c r="L1062" s="45"/>
      <c r="M1062" s="226" t="s">
        <v>1</v>
      </c>
      <c r="N1062" s="227" t="s">
        <v>40</v>
      </c>
      <c r="O1062" s="92"/>
      <c r="P1062" s="228">
        <f>O1062*H1062</f>
        <v>0</v>
      </c>
      <c r="Q1062" s="228">
        <v>0</v>
      </c>
      <c r="R1062" s="228">
        <f>Q1062*H1062</f>
        <v>0</v>
      </c>
      <c r="S1062" s="228">
        <v>0</v>
      </c>
      <c r="T1062" s="229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0" t="s">
        <v>254</v>
      </c>
      <c r="AT1062" s="230" t="s">
        <v>162</v>
      </c>
      <c r="AU1062" s="230" t="s">
        <v>83</v>
      </c>
      <c r="AY1062" s="18" t="s">
        <v>161</v>
      </c>
      <c r="BE1062" s="231">
        <f>IF(N1062="základní",J1062,0)</f>
        <v>0</v>
      </c>
      <c r="BF1062" s="231">
        <f>IF(N1062="snížená",J1062,0)</f>
        <v>0</v>
      </c>
      <c r="BG1062" s="231">
        <f>IF(N1062="zákl. přenesená",J1062,0)</f>
        <v>0</v>
      </c>
      <c r="BH1062" s="231">
        <f>IF(N1062="sníž. přenesená",J1062,0)</f>
        <v>0</v>
      </c>
      <c r="BI1062" s="231">
        <f>IF(N1062="nulová",J1062,0)</f>
        <v>0</v>
      </c>
      <c r="BJ1062" s="18" t="s">
        <v>83</v>
      </c>
      <c r="BK1062" s="231">
        <f>ROUND(I1062*H1062,2)</f>
        <v>0</v>
      </c>
      <c r="BL1062" s="18" t="s">
        <v>254</v>
      </c>
      <c r="BM1062" s="230" t="s">
        <v>1061</v>
      </c>
    </row>
    <row r="1063" s="13" customFormat="1">
      <c r="A1063" s="13"/>
      <c r="B1063" s="232"/>
      <c r="C1063" s="233"/>
      <c r="D1063" s="234" t="s">
        <v>165</v>
      </c>
      <c r="E1063" s="235" t="s">
        <v>1</v>
      </c>
      <c r="F1063" s="236" t="s">
        <v>1062</v>
      </c>
      <c r="G1063" s="233"/>
      <c r="H1063" s="235" t="s">
        <v>1</v>
      </c>
      <c r="I1063" s="237"/>
      <c r="J1063" s="233"/>
      <c r="K1063" s="233"/>
      <c r="L1063" s="238"/>
      <c r="M1063" s="239"/>
      <c r="N1063" s="240"/>
      <c r="O1063" s="240"/>
      <c r="P1063" s="240"/>
      <c r="Q1063" s="240"/>
      <c r="R1063" s="240"/>
      <c r="S1063" s="240"/>
      <c r="T1063" s="241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2" t="s">
        <v>165</v>
      </c>
      <c r="AU1063" s="242" t="s">
        <v>83</v>
      </c>
      <c r="AV1063" s="13" t="s">
        <v>83</v>
      </c>
      <c r="AW1063" s="13" t="s">
        <v>31</v>
      </c>
      <c r="AX1063" s="13" t="s">
        <v>75</v>
      </c>
      <c r="AY1063" s="242" t="s">
        <v>161</v>
      </c>
    </row>
    <row r="1064" s="13" customFormat="1">
      <c r="A1064" s="13"/>
      <c r="B1064" s="232"/>
      <c r="C1064" s="233"/>
      <c r="D1064" s="234" t="s">
        <v>165</v>
      </c>
      <c r="E1064" s="235" t="s">
        <v>1</v>
      </c>
      <c r="F1064" s="236" t="s">
        <v>1063</v>
      </c>
      <c r="G1064" s="233"/>
      <c r="H1064" s="235" t="s">
        <v>1</v>
      </c>
      <c r="I1064" s="237"/>
      <c r="J1064" s="233"/>
      <c r="K1064" s="233"/>
      <c r="L1064" s="238"/>
      <c r="M1064" s="239"/>
      <c r="N1064" s="240"/>
      <c r="O1064" s="240"/>
      <c r="P1064" s="240"/>
      <c r="Q1064" s="240"/>
      <c r="R1064" s="240"/>
      <c r="S1064" s="240"/>
      <c r="T1064" s="241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2" t="s">
        <v>165</v>
      </c>
      <c r="AU1064" s="242" t="s">
        <v>83</v>
      </c>
      <c r="AV1064" s="13" t="s">
        <v>83</v>
      </c>
      <c r="AW1064" s="13" t="s">
        <v>31</v>
      </c>
      <c r="AX1064" s="13" t="s">
        <v>75</v>
      </c>
      <c r="AY1064" s="242" t="s">
        <v>161</v>
      </c>
    </row>
    <row r="1065" s="13" customFormat="1">
      <c r="A1065" s="13"/>
      <c r="B1065" s="232"/>
      <c r="C1065" s="233"/>
      <c r="D1065" s="234" t="s">
        <v>165</v>
      </c>
      <c r="E1065" s="235" t="s">
        <v>1</v>
      </c>
      <c r="F1065" s="236" t="s">
        <v>1064</v>
      </c>
      <c r="G1065" s="233"/>
      <c r="H1065" s="235" t="s">
        <v>1</v>
      </c>
      <c r="I1065" s="237"/>
      <c r="J1065" s="233"/>
      <c r="K1065" s="233"/>
      <c r="L1065" s="238"/>
      <c r="M1065" s="239"/>
      <c r="N1065" s="240"/>
      <c r="O1065" s="240"/>
      <c r="P1065" s="240"/>
      <c r="Q1065" s="240"/>
      <c r="R1065" s="240"/>
      <c r="S1065" s="240"/>
      <c r="T1065" s="241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2" t="s">
        <v>165</v>
      </c>
      <c r="AU1065" s="242" t="s">
        <v>83</v>
      </c>
      <c r="AV1065" s="13" t="s">
        <v>83</v>
      </c>
      <c r="AW1065" s="13" t="s">
        <v>31</v>
      </c>
      <c r="AX1065" s="13" t="s">
        <v>75</v>
      </c>
      <c r="AY1065" s="242" t="s">
        <v>161</v>
      </c>
    </row>
    <row r="1066" s="15" customFormat="1">
      <c r="A1066" s="15"/>
      <c r="B1066" s="254"/>
      <c r="C1066" s="255"/>
      <c r="D1066" s="234" t="s">
        <v>165</v>
      </c>
      <c r="E1066" s="256" t="s">
        <v>1</v>
      </c>
      <c r="F1066" s="257" t="s">
        <v>1065</v>
      </c>
      <c r="G1066" s="255"/>
      <c r="H1066" s="258">
        <v>297.42000000000002</v>
      </c>
      <c r="I1066" s="259"/>
      <c r="J1066" s="255"/>
      <c r="K1066" s="255"/>
      <c r="L1066" s="260"/>
      <c r="M1066" s="261"/>
      <c r="N1066" s="262"/>
      <c r="O1066" s="262"/>
      <c r="P1066" s="262"/>
      <c r="Q1066" s="262"/>
      <c r="R1066" s="262"/>
      <c r="S1066" s="262"/>
      <c r="T1066" s="263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64" t="s">
        <v>165</v>
      </c>
      <c r="AU1066" s="264" t="s">
        <v>83</v>
      </c>
      <c r="AV1066" s="15" t="s">
        <v>85</v>
      </c>
      <c r="AW1066" s="15" t="s">
        <v>31</v>
      </c>
      <c r="AX1066" s="15" t="s">
        <v>75</v>
      </c>
      <c r="AY1066" s="264" t="s">
        <v>161</v>
      </c>
    </row>
    <row r="1067" s="16" customFormat="1">
      <c r="A1067" s="16"/>
      <c r="B1067" s="265"/>
      <c r="C1067" s="266"/>
      <c r="D1067" s="234" t="s">
        <v>165</v>
      </c>
      <c r="E1067" s="267" t="s">
        <v>1</v>
      </c>
      <c r="F1067" s="268" t="s">
        <v>215</v>
      </c>
      <c r="G1067" s="266"/>
      <c r="H1067" s="269">
        <v>297.42000000000002</v>
      </c>
      <c r="I1067" s="270"/>
      <c r="J1067" s="266"/>
      <c r="K1067" s="266"/>
      <c r="L1067" s="271"/>
      <c r="M1067" s="272"/>
      <c r="N1067" s="273"/>
      <c r="O1067" s="273"/>
      <c r="P1067" s="273"/>
      <c r="Q1067" s="273"/>
      <c r="R1067" s="273"/>
      <c r="S1067" s="273"/>
      <c r="T1067" s="274"/>
      <c r="U1067" s="16"/>
      <c r="V1067" s="16"/>
      <c r="W1067" s="16"/>
      <c r="X1067" s="16"/>
      <c r="Y1067" s="16"/>
      <c r="Z1067" s="16"/>
      <c r="AA1067" s="16"/>
      <c r="AB1067" s="16"/>
      <c r="AC1067" s="16"/>
      <c r="AD1067" s="16"/>
      <c r="AE1067" s="16"/>
      <c r="AT1067" s="275" t="s">
        <v>165</v>
      </c>
      <c r="AU1067" s="275" t="s">
        <v>83</v>
      </c>
      <c r="AV1067" s="16" t="s">
        <v>216</v>
      </c>
      <c r="AW1067" s="16" t="s">
        <v>31</v>
      </c>
      <c r="AX1067" s="16" t="s">
        <v>75</v>
      </c>
      <c r="AY1067" s="275" t="s">
        <v>161</v>
      </c>
    </row>
    <row r="1068" s="15" customFormat="1">
      <c r="A1068" s="15"/>
      <c r="B1068" s="254"/>
      <c r="C1068" s="255"/>
      <c r="D1068" s="234" t="s">
        <v>165</v>
      </c>
      <c r="E1068" s="256" t="s">
        <v>1</v>
      </c>
      <c r="F1068" s="257" t="s">
        <v>1066</v>
      </c>
      <c r="G1068" s="255"/>
      <c r="H1068" s="258">
        <v>33.920000000000002</v>
      </c>
      <c r="I1068" s="259"/>
      <c r="J1068" s="255"/>
      <c r="K1068" s="255"/>
      <c r="L1068" s="260"/>
      <c r="M1068" s="261"/>
      <c r="N1068" s="262"/>
      <c r="O1068" s="262"/>
      <c r="P1068" s="262"/>
      <c r="Q1068" s="262"/>
      <c r="R1068" s="262"/>
      <c r="S1068" s="262"/>
      <c r="T1068" s="263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64" t="s">
        <v>165</v>
      </c>
      <c r="AU1068" s="264" t="s">
        <v>83</v>
      </c>
      <c r="AV1068" s="15" t="s">
        <v>85</v>
      </c>
      <c r="AW1068" s="15" t="s">
        <v>31</v>
      </c>
      <c r="AX1068" s="15" t="s">
        <v>75</v>
      </c>
      <c r="AY1068" s="264" t="s">
        <v>161</v>
      </c>
    </row>
    <row r="1069" s="16" customFormat="1">
      <c r="A1069" s="16"/>
      <c r="B1069" s="265"/>
      <c r="C1069" s="266"/>
      <c r="D1069" s="234" t="s">
        <v>165</v>
      </c>
      <c r="E1069" s="267" t="s">
        <v>1</v>
      </c>
      <c r="F1069" s="268" t="s">
        <v>215</v>
      </c>
      <c r="G1069" s="266"/>
      <c r="H1069" s="269">
        <v>33.920000000000002</v>
      </c>
      <c r="I1069" s="270"/>
      <c r="J1069" s="266"/>
      <c r="K1069" s="266"/>
      <c r="L1069" s="271"/>
      <c r="M1069" s="272"/>
      <c r="N1069" s="273"/>
      <c r="O1069" s="273"/>
      <c r="P1069" s="273"/>
      <c r="Q1069" s="273"/>
      <c r="R1069" s="273"/>
      <c r="S1069" s="273"/>
      <c r="T1069" s="274"/>
      <c r="U1069" s="16"/>
      <c r="V1069" s="16"/>
      <c r="W1069" s="16"/>
      <c r="X1069" s="16"/>
      <c r="Y1069" s="16"/>
      <c r="Z1069" s="16"/>
      <c r="AA1069" s="16"/>
      <c r="AB1069" s="16"/>
      <c r="AC1069" s="16"/>
      <c r="AD1069" s="16"/>
      <c r="AE1069" s="16"/>
      <c r="AT1069" s="275" t="s">
        <v>165</v>
      </c>
      <c r="AU1069" s="275" t="s">
        <v>83</v>
      </c>
      <c r="AV1069" s="16" t="s">
        <v>216</v>
      </c>
      <c r="AW1069" s="16" t="s">
        <v>31</v>
      </c>
      <c r="AX1069" s="16" t="s">
        <v>75</v>
      </c>
      <c r="AY1069" s="275" t="s">
        <v>161</v>
      </c>
    </row>
    <row r="1070" s="14" customFormat="1">
      <c r="A1070" s="14"/>
      <c r="B1070" s="243"/>
      <c r="C1070" s="244"/>
      <c r="D1070" s="234" t="s">
        <v>165</v>
      </c>
      <c r="E1070" s="245" t="s">
        <v>1</v>
      </c>
      <c r="F1070" s="246" t="s">
        <v>206</v>
      </c>
      <c r="G1070" s="244"/>
      <c r="H1070" s="247">
        <v>331.33999999999997</v>
      </c>
      <c r="I1070" s="248"/>
      <c r="J1070" s="244"/>
      <c r="K1070" s="244"/>
      <c r="L1070" s="249"/>
      <c r="M1070" s="250"/>
      <c r="N1070" s="251"/>
      <c r="O1070" s="251"/>
      <c r="P1070" s="251"/>
      <c r="Q1070" s="251"/>
      <c r="R1070" s="251"/>
      <c r="S1070" s="251"/>
      <c r="T1070" s="252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3" t="s">
        <v>165</v>
      </c>
      <c r="AU1070" s="253" t="s">
        <v>83</v>
      </c>
      <c r="AV1070" s="14" t="s">
        <v>164</v>
      </c>
      <c r="AW1070" s="14" t="s">
        <v>31</v>
      </c>
      <c r="AX1070" s="14" t="s">
        <v>83</v>
      </c>
      <c r="AY1070" s="253" t="s">
        <v>161</v>
      </c>
    </row>
    <row r="1071" s="2" customFormat="1" ht="37.8" customHeight="1">
      <c r="A1071" s="39"/>
      <c r="B1071" s="40"/>
      <c r="C1071" s="218" t="s">
        <v>1067</v>
      </c>
      <c r="D1071" s="218" t="s">
        <v>162</v>
      </c>
      <c r="E1071" s="219" t="s">
        <v>1068</v>
      </c>
      <c r="F1071" s="220" t="s">
        <v>1069</v>
      </c>
      <c r="G1071" s="221" t="s">
        <v>253</v>
      </c>
      <c r="H1071" s="222">
        <v>331.33999999999997</v>
      </c>
      <c r="I1071" s="223"/>
      <c r="J1071" s="224">
        <f>ROUND(I1071*H1071,2)</f>
        <v>0</v>
      </c>
      <c r="K1071" s="225"/>
      <c r="L1071" s="45"/>
      <c r="M1071" s="226" t="s">
        <v>1</v>
      </c>
      <c r="N1071" s="227" t="s">
        <v>40</v>
      </c>
      <c r="O1071" s="92"/>
      <c r="P1071" s="228">
        <f>O1071*H1071</f>
        <v>0</v>
      </c>
      <c r="Q1071" s="228">
        <v>0</v>
      </c>
      <c r="R1071" s="228">
        <f>Q1071*H1071</f>
        <v>0</v>
      </c>
      <c r="S1071" s="228">
        <v>0</v>
      </c>
      <c r="T1071" s="229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0" t="s">
        <v>254</v>
      </c>
      <c r="AT1071" s="230" t="s">
        <v>162</v>
      </c>
      <c r="AU1071" s="230" t="s">
        <v>83</v>
      </c>
      <c r="AY1071" s="18" t="s">
        <v>161</v>
      </c>
      <c r="BE1071" s="231">
        <f>IF(N1071="základní",J1071,0)</f>
        <v>0</v>
      </c>
      <c r="BF1071" s="231">
        <f>IF(N1071="snížená",J1071,0)</f>
        <v>0</v>
      </c>
      <c r="BG1071" s="231">
        <f>IF(N1071="zákl. přenesená",J1071,0)</f>
        <v>0</v>
      </c>
      <c r="BH1071" s="231">
        <f>IF(N1071="sníž. přenesená",J1071,0)</f>
        <v>0</v>
      </c>
      <c r="BI1071" s="231">
        <f>IF(N1071="nulová",J1071,0)</f>
        <v>0</v>
      </c>
      <c r="BJ1071" s="18" t="s">
        <v>83</v>
      </c>
      <c r="BK1071" s="231">
        <f>ROUND(I1071*H1071,2)</f>
        <v>0</v>
      </c>
      <c r="BL1071" s="18" t="s">
        <v>254</v>
      </c>
      <c r="BM1071" s="230" t="s">
        <v>1070</v>
      </c>
    </row>
    <row r="1072" s="15" customFormat="1">
      <c r="A1072" s="15"/>
      <c r="B1072" s="254"/>
      <c r="C1072" s="255"/>
      <c r="D1072" s="234" t="s">
        <v>165</v>
      </c>
      <c r="E1072" s="256" t="s">
        <v>1</v>
      </c>
      <c r="F1072" s="257" t="s">
        <v>1071</v>
      </c>
      <c r="G1072" s="255"/>
      <c r="H1072" s="258">
        <v>331.33999999999997</v>
      </c>
      <c r="I1072" s="259"/>
      <c r="J1072" s="255"/>
      <c r="K1072" s="255"/>
      <c r="L1072" s="260"/>
      <c r="M1072" s="261"/>
      <c r="N1072" s="262"/>
      <c r="O1072" s="262"/>
      <c r="P1072" s="262"/>
      <c r="Q1072" s="262"/>
      <c r="R1072" s="262"/>
      <c r="S1072" s="262"/>
      <c r="T1072" s="263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64" t="s">
        <v>165</v>
      </c>
      <c r="AU1072" s="264" t="s">
        <v>83</v>
      </c>
      <c r="AV1072" s="15" t="s">
        <v>85</v>
      </c>
      <c r="AW1072" s="15" t="s">
        <v>31</v>
      </c>
      <c r="AX1072" s="15" t="s">
        <v>75</v>
      </c>
      <c r="AY1072" s="264" t="s">
        <v>161</v>
      </c>
    </row>
    <row r="1073" s="14" customFormat="1">
      <c r="A1073" s="14"/>
      <c r="B1073" s="243"/>
      <c r="C1073" s="244"/>
      <c r="D1073" s="234" t="s">
        <v>165</v>
      </c>
      <c r="E1073" s="245" t="s">
        <v>1</v>
      </c>
      <c r="F1073" s="246" t="s">
        <v>206</v>
      </c>
      <c r="G1073" s="244"/>
      <c r="H1073" s="247">
        <v>331.33999999999997</v>
      </c>
      <c r="I1073" s="248"/>
      <c r="J1073" s="244"/>
      <c r="K1073" s="244"/>
      <c r="L1073" s="249"/>
      <c r="M1073" s="250"/>
      <c r="N1073" s="251"/>
      <c r="O1073" s="251"/>
      <c r="P1073" s="251"/>
      <c r="Q1073" s="251"/>
      <c r="R1073" s="251"/>
      <c r="S1073" s="251"/>
      <c r="T1073" s="252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3" t="s">
        <v>165</v>
      </c>
      <c r="AU1073" s="253" t="s">
        <v>83</v>
      </c>
      <c r="AV1073" s="14" t="s">
        <v>164</v>
      </c>
      <c r="AW1073" s="14" t="s">
        <v>31</v>
      </c>
      <c r="AX1073" s="14" t="s">
        <v>83</v>
      </c>
      <c r="AY1073" s="253" t="s">
        <v>161</v>
      </c>
    </row>
    <row r="1074" s="2" customFormat="1" ht="37.8" customHeight="1">
      <c r="A1074" s="39"/>
      <c r="B1074" s="40"/>
      <c r="C1074" s="218" t="s">
        <v>1072</v>
      </c>
      <c r="D1074" s="218" t="s">
        <v>162</v>
      </c>
      <c r="E1074" s="219" t="s">
        <v>1073</v>
      </c>
      <c r="F1074" s="220" t="s">
        <v>1074</v>
      </c>
      <c r="G1074" s="221" t="s">
        <v>253</v>
      </c>
      <c r="H1074" s="222">
        <v>40.247999999999998</v>
      </c>
      <c r="I1074" s="223"/>
      <c r="J1074" s="224">
        <f>ROUND(I1074*H1074,2)</f>
        <v>0</v>
      </c>
      <c r="K1074" s="225"/>
      <c r="L1074" s="45"/>
      <c r="M1074" s="226" t="s">
        <v>1</v>
      </c>
      <c r="N1074" s="227" t="s">
        <v>40</v>
      </c>
      <c r="O1074" s="92"/>
      <c r="P1074" s="228">
        <f>O1074*H1074</f>
        <v>0</v>
      </c>
      <c r="Q1074" s="228">
        <v>0</v>
      </c>
      <c r="R1074" s="228">
        <f>Q1074*H1074</f>
        <v>0</v>
      </c>
      <c r="S1074" s="228">
        <v>0</v>
      </c>
      <c r="T1074" s="229">
        <f>S1074*H1074</f>
        <v>0</v>
      </c>
      <c r="U1074" s="39"/>
      <c r="V1074" s="39"/>
      <c r="W1074" s="39"/>
      <c r="X1074" s="39"/>
      <c r="Y1074" s="39"/>
      <c r="Z1074" s="39"/>
      <c r="AA1074" s="39"/>
      <c r="AB1074" s="39"/>
      <c r="AC1074" s="39"/>
      <c r="AD1074" s="39"/>
      <c r="AE1074" s="39"/>
      <c r="AR1074" s="230" t="s">
        <v>254</v>
      </c>
      <c r="AT1074" s="230" t="s">
        <v>162</v>
      </c>
      <c r="AU1074" s="230" t="s">
        <v>83</v>
      </c>
      <c r="AY1074" s="18" t="s">
        <v>161</v>
      </c>
      <c r="BE1074" s="231">
        <f>IF(N1074="základní",J1074,0)</f>
        <v>0</v>
      </c>
      <c r="BF1074" s="231">
        <f>IF(N1074="snížená",J1074,0)</f>
        <v>0</v>
      </c>
      <c r="BG1074" s="231">
        <f>IF(N1074="zákl. přenesená",J1074,0)</f>
        <v>0</v>
      </c>
      <c r="BH1074" s="231">
        <f>IF(N1074="sníž. přenesená",J1074,0)</f>
        <v>0</v>
      </c>
      <c r="BI1074" s="231">
        <f>IF(N1074="nulová",J1074,0)</f>
        <v>0</v>
      </c>
      <c r="BJ1074" s="18" t="s">
        <v>83</v>
      </c>
      <c r="BK1074" s="231">
        <f>ROUND(I1074*H1074,2)</f>
        <v>0</v>
      </c>
      <c r="BL1074" s="18" t="s">
        <v>254</v>
      </c>
      <c r="BM1074" s="230" t="s">
        <v>1075</v>
      </c>
    </row>
    <row r="1075" s="13" customFormat="1">
      <c r="A1075" s="13"/>
      <c r="B1075" s="232"/>
      <c r="C1075" s="233"/>
      <c r="D1075" s="234" t="s">
        <v>165</v>
      </c>
      <c r="E1075" s="235" t="s">
        <v>1</v>
      </c>
      <c r="F1075" s="236" t="s">
        <v>1076</v>
      </c>
      <c r="G1075" s="233"/>
      <c r="H1075" s="235" t="s">
        <v>1</v>
      </c>
      <c r="I1075" s="237"/>
      <c r="J1075" s="233"/>
      <c r="K1075" s="233"/>
      <c r="L1075" s="238"/>
      <c r="M1075" s="239"/>
      <c r="N1075" s="240"/>
      <c r="O1075" s="240"/>
      <c r="P1075" s="240"/>
      <c r="Q1075" s="240"/>
      <c r="R1075" s="240"/>
      <c r="S1075" s="240"/>
      <c r="T1075" s="241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2" t="s">
        <v>165</v>
      </c>
      <c r="AU1075" s="242" t="s">
        <v>83</v>
      </c>
      <c r="AV1075" s="13" t="s">
        <v>83</v>
      </c>
      <c r="AW1075" s="13" t="s">
        <v>31</v>
      </c>
      <c r="AX1075" s="13" t="s">
        <v>75</v>
      </c>
      <c r="AY1075" s="242" t="s">
        <v>161</v>
      </c>
    </row>
    <row r="1076" s="13" customFormat="1">
      <c r="A1076" s="13"/>
      <c r="B1076" s="232"/>
      <c r="C1076" s="233"/>
      <c r="D1076" s="234" t="s">
        <v>165</v>
      </c>
      <c r="E1076" s="235" t="s">
        <v>1</v>
      </c>
      <c r="F1076" s="236" t="s">
        <v>1062</v>
      </c>
      <c r="G1076" s="233"/>
      <c r="H1076" s="235" t="s">
        <v>1</v>
      </c>
      <c r="I1076" s="237"/>
      <c r="J1076" s="233"/>
      <c r="K1076" s="233"/>
      <c r="L1076" s="238"/>
      <c r="M1076" s="239"/>
      <c r="N1076" s="240"/>
      <c r="O1076" s="240"/>
      <c r="P1076" s="240"/>
      <c r="Q1076" s="240"/>
      <c r="R1076" s="240"/>
      <c r="S1076" s="240"/>
      <c r="T1076" s="241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2" t="s">
        <v>165</v>
      </c>
      <c r="AU1076" s="242" t="s">
        <v>83</v>
      </c>
      <c r="AV1076" s="13" t="s">
        <v>83</v>
      </c>
      <c r="AW1076" s="13" t="s">
        <v>31</v>
      </c>
      <c r="AX1076" s="13" t="s">
        <v>75</v>
      </c>
      <c r="AY1076" s="242" t="s">
        <v>161</v>
      </c>
    </row>
    <row r="1077" s="13" customFormat="1">
      <c r="A1077" s="13"/>
      <c r="B1077" s="232"/>
      <c r="C1077" s="233"/>
      <c r="D1077" s="234" t="s">
        <v>165</v>
      </c>
      <c r="E1077" s="235" t="s">
        <v>1</v>
      </c>
      <c r="F1077" s="236" t="s">
        <v>1064</v>
      </c>
      <c r="G1077" s="233"/>
      <c r="H1077" s="235" t="s">
        <v>1</v>
      </c>
      <c r="I1077" s="237"/>
      <c r="J1077" s="233"/>
      <c r="K1077" s="233"/>
      <c r="L1077" s="238"/>
      <c r="M1077" s="239"/>
      <c r="N1077" s="240"/>
      <c r="O1077" s="240"/>
      <c r="P1077" s="240"/>
      <c r="Q1077" s="240"/>
      <c r="R1077" s="240"/>
      <c r="S1077" s="240"/>
      <c r="T1077" s="241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2" t="s">
        <v>165</v>
      </c>
      <c r="AU1077" s="242" t="s">
        <v>83</v>
      </c>
      <c r="AV1077" s="13" t="s">
        <v>83</v>
      </c>
      <c r="AW1077" s="13" t="s">
        <v>31</v>
      </c>
      <c r="AX1077" s="13" t="s">
        <v>75</v>
      </c>
      <c r="AY1077" s="242" t="s">
        <v>161</v>
      </c>
    </row>
    <row r="1078" s="15" customFormat="1">
      <c r="A1078" s="15"/>
      <c r="B1078" s="254"/>
      <c r="C1078" s="255"/>
      <c r="D1078" s="234" t="s">
        <v>165</v>
      </c>
      <c r="E1078" s="256" t="s">
        <v>1</v>
      </c>
      <c r="F1078" s="257" t="s">
        <v>1077</v>
      </c>
      <c r="G1078" s="255"/>
      <c r="H1078" s="258">
        <v>35.927999999999997</v>
      </c>
      <c r="I1078" s="259"/>
      <c r="J1078" s="255"/>
      <c r="K1078" s="255"/>
      <c r="L1078" s="260"/>
      <c r="M1078" s="261"/>
      <c r="N1078" s="262"/>
      <c r="O1078" s="262"/>
      <c r="P1078" s="262"/>
      <c r="Q1078" s="262"/>
      <c r="R1078" s="262"/>
      <c r="S1078" s="262"/>
      <c r="T1078" s="263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T1078" s="264" t="s">
        <v>165</v>
      </c>
      <c r="AU1078" s="264" t="s">
        <v>83</v>
      </c>
      <c r="AV1078" s="15" t="s">
        <v>85</v>
      </c>
      <c r="AW1078" s="15" t="s">
        <v>31</v>
      </c>
      <c r="AX1078" s="15" t="s">
        <v>75</v>
      </c>
      <c r="AY1078" s="264" t="s">
        <v>161</v>
      </c>
    </row>
    <row r="1079" s="16" customFormat="1">
      <c r="A1079" s="16"/>
      <c r="B1079" s="265"/>
      <c r="C1079" s="266"/>
      <c r="D1079" s="234" t="s">
        <v>165</v>
      </c>
      <c r="E1079" s="267" t="s">
        <v>1</v>
      </c>
      <c r="F1079" s="268" t="s">
        <v>215</v>
      </c>
      <c r="G1079" s="266"/>
      <c r="H1079" s="269">
        <v>35.927999999999997</v>
      </c>
      <c r="I1079" s="270"/>
      <c r="J1079" s="266"/>
      <c r="K1079" s="266"/>
      <c r="L1079" s="271"/>
      <c r="M1079" s="272"/>
      <c r="N1079" s="273"/>
      <c r="O1079" s="273"/>
      <c r="P1079" s="273"/>
      <c r="Q1079" s="273"/>
      <c r="R1079" s="273"/>
      <c r="S1079" s="273"/>
      <c r="T1079" s="274"/>
      <c r="U1079" s="16"/>
      <c r="V1079" s="16"/>
      <c r="W1079" s="16"/>
      <c r="X1079" s="16"/>
      <c r="Y1079" s="16"/>
      <c r="Z1079" s="16"/>
      <c r="AA1079" s="16"/>
      <c r="AB1079" s="16"/>
      <c r="AC1079" s="16"/>
      <c r="AD1079" s="16"/>
      <c r="AE1079" s="16"/>
      <c r="AT1079" s="275" t="s">
        <v>165</v>
      </c>
      <c r="AU1079" s="275" t="s">
        <v>83</v>
      </c>
      <c r="AV1079" s="16" t="s">
        <v>216</v>
      </c>
      <c r="AW1079" s="16" t="s">
        <v>31</v>
      </c>
      <c r="AX1079" s="16" t="s">
        <v>75</v>
      </c>
      <c r="AY1079" s="275" t="s">
        <v>161</v>
      </c>
    </row>
    <row r="1080" s="15" customFormat="1">
      <c r="A1080" s="15"/>
      <c r="B1080" s="254"/>
      <c r="C1080" s="255"/>
      <c r="D1080" s="234" t="s">
        <v>165</v>
      </c>
      <c r="E1080" s="256" t="s">
        <v>1</v>
      </c>
      <c r="F1080" s="257" t="s">
        <v>1078</v>
      </c>
      <c r="G1080" s="255"/>
      <c r="H1080" s="258">
        <v>4.3200000000000003</v>
      </c>
      <c r="I1080" s="259"/>
      <c r="J1080" s="255"/>
      <c r="K1080" s="255"/>
      <c r="L1080" s="260"/>
      <c r="M1080" s="261"/>
      <c r="N1080" s="262"/>
      <c r="O1080" s="262"/>
      <c r="P1080" s="262"/>
      <c r="Q1080" s="262"/>
      <c r="R1080" s="262"/>
      <c r="S1080" s="262"/>
      <c r="T1080" s="263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T1080" s="264" t="s">
        <v>165</v>
      </c>
      <c r="AU1080" s="264" t="s">
        <v>83</v>
      </c>
      <c r="AV1080" s="15" t="s">
        <v>85</v>
      </c>
      <c r="AW1080" s="15" t="s">
        <v>31</v>
      </c>
      <c r="AX1080" s="15" t="s">
        <v>75</v>
      </c>
      <c r="AY1080" s="264" t="s">
        <v>161</v>
      </c>
    </row>
    <row r="1081" s="16" customFormat="1">
      <c r="A1081" s="16"/>
      <c r="B1081" s="265"/>
      <c r="C1081" s="266"/>
      <c r="D1081" s="234" t="s">
        <v>165</v>
      </c>
      <c r="E1081" s="267" t="s">
        <v>1</v>
      </c>
      <c r="F1081" s="268" t="s">
        <v>215</v>
      </c>
      <c r="G1081" s="266"/>
      <c r="H1081" s="269">
        <v>4.3200000000000003</v>
      </c>
      <c r="I1081" s="270"/>
      <c r="J1081" s="266"/>
      <c r="K1081" s="266"/>
      <c r="L1081" s="271"/>
      <c r="M1081" s="272"/>
      <c r="N1081" s="273"/>
      <c r="O1081" s="273"/>
      <c r="P1081" s="273"/>
      <c r="Q1081" s="273"/>
      <c r="R1081" s="273"/>
      <c r="S1081" s="273"/>
      <c r="T1081" s="274"/>
      <c r="U1081" s="16"/>
      <c r="V1081" s="16"/>
      <c r="W1081" s="16"/>
      <c r="X1081" s="16"/>
      <c r="Y1081" s="16"/>
      <c r="Z1081" s="16"/>
      <c r="AA1081" s="16"/>
      <c r="AB1081" s="16"/>
      <c r="AC1081" s="16"/>
      <c r="AD1081" s="16"/>
      <c r="AE1081" s="16"/>
      <c r="AT1081" s="275" t="s">
        <v>165</v>
      </c>
      <c r="AU1081" s="275" t="s">
        <v>83</v>
      </c>
      <c r="AV1081" s="16" t="s">
        <v>216</v>
      </c>
      <c r="AW1081" s="16" t="s">
        <v>31</v>
      </c>
      <c r="AX1081" s="16" t="s">
        <v>75</v>
      </c>
      <c r="AY1081" s="275" t="s">
        <v>161</v>
      </c>
    </row>
    <row r="1082" s="14" customFormat="1">
      <c r="A1082" s="14"/>
      <c r="B1082" s="243"/>
      <c r="C1082" s="244"/>
      <c r="D1082" s="234" t="s">
        <v>165</v>
      </c>
      <c r="E1082" s="245" t="s">
        <v>1</v>
      </c>
      <c r="F1082" s="246" t="s">
        <v>206</v>
      </c>
      <c r="G1082" s="244"/>
      <c r="H1082" s="247">
        <v>40.247999999999998</v>
      </c>
      <c r="I1082" s="248"/>
      <c r="J1082" s="244"/>
      <c r="K1082" s="244"/>
      <c r="L1082" s="249"/>
      <c r="M1082" s="250"/>
      <c r="N1082" s="251"/>
      <c r="O1082" s="251"/>
      <c r="P1082" s="251"/>
      <c r="Q1082" s="251"/>
      <c r="R1082" s="251"/>
      <c r="S1082" s="251"/>
      <c r="T1082" s="252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3" t="s">
        <v>165</v>
      </c>
      <c r="AU1082" s="253" t="s">
        <v>83</v>
      </c>
      <c r="AV1082" s="14" t="s">
        <v>164</v>
      </c>
      <c r="AW1082" s="14" t="s">
        <v>31</v>
      </c>
      <c r="AX1082" s="14" t="s">
        <v>83</v>
      </c>
      <c r="AY1082" s="253" t="s">
        <v>161</v>
      </c>
    </row>
    <row r="1083" s="2" customFormat="1" ht="37.8" customHeight="1">
      <c r="A1083" s="39"/>
      <c r="B1083" s="40"/>
      <c r="C1083" s="218" t="s">
        <v>628</v>
      </c>
      <c r="D1083" s="218" t="s">
        <v>162</v>
      </c>
      <c r="E1083" s="219" t="s">
        <v>1079</v>
      </c>
      <c r="F1083" s="220" t="s">
        <v>1080</v>
      </c>
      <c r="G1083" s="221" t="s">
        <v>253</v>
      </c>
      <c r="H1083" s="222">
        <v>40.247999999999998</v>
      </c>
      <c r="I1083" s="223"/>
      <c r="J1083" s="224">
        <f>ROUND(I1083*H1083,2)</f>
        <v>0</v>
      </c>
      <c r="K1083" s="225"/>
      <c r="L1083" s="45"/>
      <c r="M1083" s="226" t="s">
        <v>1</v>
      </c>
      <c r="N1083" s="227" t="s">
        <v>40</v>
      </c>
      <c r="O1083" s="92"/>
      <c r="P1083" s="228">
        <f>O1083*H1083</f>
        <v>0</v>
      </c>
      <c r="Q1083" s="228">
        <v>0</v>
      </c>
      <c r="R1083" s="228">
        <f>Q1083*H1083</f>
        <v>0</v>
      </c>
      <c r="S1083" s="228">
        <v>0</v>
      </c>
      <c r="T1083" s="229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30" t="s">
        <v>254</v>
      </c>
      <c r="AT1083" s="230" t="s">
        <v>162</v>
      </c>
      <c r="AU1083" s="230" t="s">
        <v>83</v>
      </c>
      <c r="AY1083" s="18" t="s">
        <v>161</v>
      </c>
      <c r="BE1083" s="231">
        <f>IF(N1083="základní",J1083,0)</f>
        <v>0</v>
      </c>
      <c r="BF1083" s="231">
        <f>IF(N1083="snížená",J1083,0)</f>
        <v>0</v>
      </c>
      <c r="BG1083" s="231">
        <f>IF(N1083="zákl. přenesená",J1083,0)</f>
        <v>0</v>
      </c>
      <c r="BH1083" s="231">
        <f>IF(N1083="sníž. přenesená",J1083,0)</f>
        <v>0</v>
      </c>
      <c r="BI1083" s="231">
        <f>IF(N1083="nulová",J1083,0)</f>
        <v>0</v>
      </c>
      <c r="BJ1083" s="18" t="s">
        <v>83</v>
      </c>
      <c r="BK1083" s="231">
        <f>ROUND(I1083*H1083,2)</f>
        <v>0</v>
      </c>
      <c r="BL1083" s="18" t="s">
        <v>254</v>
      </c>
      <c r="BM1083" s="230" t="s">
        <v>772</v>
      </c>
    </row>
    <row r="1084" s="2" customFormat="1" ht="24.15" customHeight="1">
      <c r="A1084" s="39"/>
      <c r="B1084" s="40"/>
      <c r="C1084" s="218" t="s">
        <v>1081</v>
      </c>
      <c r="D1084" s="218" t="s">
        <v>162</v>
      </c>
      <c r="E1084" s="219" t="s">
        <v>1082</v>
      </c>
      <c r="F1084" s="220" t="s">
        <v>1083</v>
      </c>
      <c r="G1084" s="221" t="s">
        <v>253</v>
      </c>
      <c r="H1084" s="222">
        <v>427.32600000000002</v>
      </c>
      <c r="I1084" s="223"/>
      <c r="J1084" s="224">
        <f>ROUND(I1084*H1084,2)</f>
        <v>0</v>
      </c>
      <c r="K1084" s="225"/>
      <c r="L1084" s="45"/>
      <c r="M1084" s="226" t="s">
        <v>1</v>
      </c>
      <c r="N1084" s="227" t="s">
        <v>40</v>
      </c>
      <c r="O1084" s="92"/>
      <c r="P1084" s="228">
        <f>O1084*H1084</f>
        <v>0</v>
      </c>
      <c r="Q1084" s="228">
        <v>0</v>
      </c>
      <c r="R1084" s="228">
        <f>Q1084*H1084</f>
        <v>0</v>
      </c>
      <c r="S1084" s="228">
        <v>0</v>
      </c>
      <c r="T1084" s="229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30" t="s">
        <v>254</v>
      </c>
      <c r="AT1084" s="230" t="s">
        <v>162</v>
      </c>
      <c r="AU1084" s="230" t="s">
        <v>83</v>
      </c>
      <c r="AY1084" s="18" t="s">
        <v>161</v>
      </c>
      <c r="BE1084" s="231">
        <f>IF(N1084="základní",J1084,0)</f>
        <v>0</v>
      </c>
      <c r="BF1084" s="231">
        <f>IF(N1084="snížená",J1084,0)</f>
        <v>0</v>
      </c>
      <c r="BG1084" s="231">
        <f>IF(N1084="zákl. přenesená",J1084,0)</f>
        <v>0</v>
      </c>
      <c r="BH1084" s="231">
        <f>IF(N1084="sníž. přenesená",J1084,0)</f>
        <v>0</v>
      </c>
      <c r="BI1084" s="231">
        <f>IF(N1084="nulová",J1084,0)</f>
        <v>0</v>
      </c>
      <c r="BJ1084" s="18" t="s">
        <v>83</v>
      </c>
      <c r="BK1084" s="231">
        <f>ROUND(I1084*H1084,2)</f>
        <v>0</v>
      </c>
      <c r="BL1084" s="18" t="s">
        <v>254</v>
      </c>
      <c r="BM1084" s="230" t="s">
        <v>1084</v>
      </c>
    </row>
    <row r="1085" s="13" customFormat="1">
      <c r="A1085" s="13"/>
      <c r="B1085" s="232"/>
      <c r="C1085" s="233"/>
      <c r="D1085" s="234" t="s">
        <v>165</v>
      </c>
      <c r="E1085" s="235" t="s">
        <v>1</v>
      </c>
      <c r="F1085" s="236" t="s">
        <v>1085</v>
      </c>
      <c r="G1085" s="233"/>
      <c r="H1085" s="235" t="s">
        <v>1</v>
      </c>
      <c r="I1085" s="237"/>
      <c r="J1085" s="233"/>
      <c r="K1085" s="233"/>
      <c r="L1085" s="238"/>
      <c r="M1085" s="239"/>
      <c r="N1085" s="240"/>
      <c r="O1085" s="240"/>
      <c r="P1085" s="240"/>
      <c r="Q1085" s="240"/>
      <c r="R1085" s="240"/>
      <c r="S1085" s="240"/>
      <c r="T1085" s="241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2" t="s">
        <v>165</v>
      </c>
      <c r="AU1085" s="242" t="s">
        <v>83</v>
      </c>
      <c r="AV1085" s="13" t="s">
        <v>83</v>
      </c>
      <c r="AW1085" s="13" t="s">
        <v>31</v>
      </c>
      <c r="AX1085" s="13" t="s">
        <v>75</v>
      </c>
      <c r="AY1085" s="242" t="s">
        <v>161</v>
      </c>
    </row>
    <row r="1086" s="13" customFormat="1">
      <c r="A1086" s="13"/>
      <c r="B1086" s="232"/>
      <c r="C1086" s="233"/>
      <c r="D1086" s="234" t="s">
        <v>165</v>
      </c>
      <c r="E1086" s="235" t="s">
        <v>1</v>
      </c>
      <c r="F1086" s="236" t="s">
        <v>1086</v>
      </c>
      <c r="G1086" s="233"/>
      <c r="H1086" s="235" t="s">
        <v>1</v>
      </c>
      <c r="I1086" s="237"/>
      <c r="J1086" s="233"/>
      <c r="K1086" s="233"/>
      <c r="L1086" s="238"/>
      <c r="M1086" s="239"/>
      <c r="N1086" s="240"/>
      <c r="O1086" s="240"/>
      <c r="P1086" s="240"/>
      <c r="Q1086" s="240"/>
      <c r="R1086" s="240"/>
      <c r="S1086" s="240"/>
      <c r="T1086" s="241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2" t="s">
        <v>165</v>
      </c>
      <c r="AU1086" s="242" t="s">
        <v>83</v>
      </c>
      <c r="AV1086" s="13" t="s">
        <v>83</v>
      </c>
      <c r="AW1086" s="13" t="s">
        <v>31</v>
      </c>
      <c r="AX1086" s="13" t="s">
        <v>75</v>
      </c>
      <c r="AY1086" s="242" t="s">
        <v>161</v>
      </c>
    </row>
    <row r="1087" s="15" customFormat="1">
      <c r="A1087" s="15"/>
      <c r="B1087" s="254"/>
      <c r="C1087" s="255"/>
      <c r="D1087" s="234" t="s">
        <v>165</v>
      </c>
      <c r="E1087" s="256" t="s">
        <v>1</v>
      </c>
      <c r="F1087" s="257" t="s">
        <v>1087</v>
      </c>
      <c r="G1087" s="255"/>
      <c r="H1087" s="258">
        <v>427.32600000000002</v>
      </c>
      <c r="I1087" s="259"/>
      <c r="J1087" s="255"/>
      <c r="K1087" s="255"/>
      <c r="L1087" s="260"/>
      <c r="M1087" s="261"/>
      <c r="N1087" s="262"/>
      <c r="O1087" s="262"/>
      <c r="P1087" s="262"/>
      <c r="Q1087" s="262"/>
      <c r="R1087" s="262"/>
      <c r="S1087" s="262"/>
      <c r="T1087" s="263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T1087" s="264" t="s">
        <v>165</v>
      </c>
      <c r="AU1087" s="264" t="s">
        <v>83</v>
      </c>
      <c r="AV1087" s="15" t="s">
        <v>85</v>
      </c>
      <c r="AW1087" s="15" t="s">
        <v>31</v>
      </c>
      <c r="AX1087" s="15" t="s">
        <v>75</v>
      </c>
      <c r="AY1087" s="264" t="s">
        <v>161</v>
      </c>
    </row>
    <row r="1088" s="16" customFormat="1">
      <c r="A1088" s="16"/>
      <c r="B1088" s="265"/>
      <c r="C1088" s="266"/>
      <c r="D1088" s="234" t="s">
        <v>165</v>
      </c>
      <c r="E1088" s="267" t="s">
        <v>1</v>
      </c>
      <c r="F1088" s="268" t="s">
        <v>215</v>
      </c>
      <c r="G1088" s="266"/>
      <c r="H1088" s="269">
        <v>427.32600000000002</v>
      </c>
      <c r="I1088" s="270"/>
      <c r="J1088" s="266"/>
      <c r="K1088" s="266"/>
      <c r="L1088" s="271"/>
      <c r="M1088" s="272"/>
      <c r="N1088" s="273"/>
      <c r="O1088" s="273"/>
      <c r="P1088" s="273"/>
      <c r="Q1088" s="273"/>
      <c r="R1088" s="273"/>
      <c r="S1088" s="273"/>
      <c r="T1088" s="274"/>
      <c r="U1088" s="16"/>
      <c r="V1088" s="16"/>
      <c r="W1088" s="16"/>
      <c r="X1088" s="16"/>
      <c r="Y1088" s="16"/>
      <c r="Z1088" s="16"/>
      <c r="AA1088" s="16"/>
      <c r="AB1088" s="16"/>
      <c r="AC1088" s="16"/>
      <c r="AD1088" s="16"/>
      <c r="AE1088" s="16"/>
      <c r="AT1088" s="275" t="s">
        <v>165</v>
      </c>
      <c r="AU1088" s="275" t="s">
        <v>83</v>
      </c>
      <c r="AV1088" s="16" t="s">
        <v>216</v>
      </c>
      <c r="AW1088" s="16" t="s">
        <v>31</v>
      </c>
      <c r="AX1088" s="16" t="s">
        <v>75</v>
      </c>
      <c r="AY1088" s="275" t="s">
        <v>161</v>
      </c>
    </row>
    <row r="1089" s="14" customFormat="1">
      <c r="A1089" s="14"/>
      <c r="B1089" s="243"/>
      <c r="C1089" s="244"/>
      <c r="D1089" s="234" t="s">
        <v>165</v>
      </c>
      <c r="E1089" s="245" t="s">
        <v>1</v>
      </c>
      <c r="F1089" s="246" t="s">
        <v>206</v>
      </c>
      <c r="G1089" s="244"/>
      <c r="H1089" s="247">
        <v>427.32600000000002</v>
      </c>
      <c r="I1089" s="248"/>
      <c r="J1089" s="244"/>
      <c r="K1089" s="244"/>
      <c r="L1089" s="249"/>
      <c r="M1089" s="250"/>
      <c r="N1089" s="251"/>
      <c r="O1089" s="251"/>
      <c r="P1089" s="251"/>
      <c r="Q1089" s="251"/>
      <c r="R1089" s="251"/>
      <c r="S1089" s="251"/>
      <c r="T1089" s="252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3" t="s">
        <v>165</v>
      </c>
      <c r="AU1089" s="253" t="s">
        <v>83</v>
      </c>
      <c r="AV1089" s="14" t="s">
        <v>164</v>
      </c>
      <c r="AW1089" s="14" t="s">
        <v>31</v>
      </c>
      <c r="AX1089" s="14" t="s">
        <v>83</v>
      </c>
      <c r="AY1089" s="253" t="s">
        <v>161</v>
      </c>
    </row>
    <row r="1090" s="2" customFormat="1" ht="24.15" customHeight="1">
      <c r="A1090" s="39"/>
      <c r="B1090" s="40"/>
      <c r="C1090" s="218" t="s">
        <v>631</v>
      </c>
      <c r="D1090" s="218" t="s">
        <v>162</v>
      </c>
      <c r="E1090" s="219" t="s">
        <v>1088</v>
      </c>
      <c r="F1090" s="220" t="s">
        <v>1089</v>
      </c>
      <c r="G1090" s="221" t="s">
        <v>253</v>
      </c>
      <c r="H1090" s="222">
        <v>427.32600000000002</v>
      </c>
      <c r="I1090" s="223"/>
      <c r="J1090" s="224">
        <f>ROUND(I1090*H1090,2)</f>
        <v>0</v>
      </c>
      <c r="K1090" s="225"/>
      <c r="L1090" s="45"/>
      <c r="M1090" s="226" t="s">
        <v>1</v>
      </c>
      <c r="N1090" s="227" t="s">
        <v>40</v>
      </c>
      <c r="O1090" s="92"/>
      <c r="P1090" s="228">
        <f>O1090*H1090</f>
        <v>0</v>
      </c>
      <c r="Q1090" s="228">
        <v>0</v>
      </c>
      <c r="R1090" s="228">
        <f>Q1090*H1090</f>
        <v>0</v>
      </c>
      <c r="S1090" s="228">
        <v>0</v>
      </c>
      <c r="T1090" s="229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30" t="s">
        <v>254</v>
      </c>
      <c r="AT1090" s="230" t="s">
        <v>162</v>
      </c>
      <c r="AU1090" s="230" t="s">
        <v>83</v>
      </c>
      <c r="AY1090" s="18" t="s">
        <v>161</v>
      </c>
      <c r="BE1090" s="231">
        <f>IF(N1090="základní",J1090,0)</f>
        <v>0</v>
      </c>
      <c r="BF1090" s="231">
        <f>IF(N1090="snížená",J1090,0)</f>
        <v>0</v>
      </c>
      <c r="BG1090" s="231">
        <f>IF(N1090="zákl. přenesená",J1090,0)</f>
        <v>0</v>
      </c>
      <c r="BH1090" s="231">
        <f>IF(N1090="sníž. přenesená",J1090,0)</f>
        <v>0</v>
      </c>
      <c r="BI1090" s="231">
        <f>IF(N1090="nulová",J1090,0)</f>
        <v>0</v>
      </c>
      <c r="BJ1090" s="18" t="s">
        <v>83</v>
      </c>
      <c r="BK1090" s="231">
        <f>ROUND(I1090*H1090,2)</f>
        <v>0</v>
      </c>
      <c r="BL1090" s="18" t="s">
        <v>254</v>
      </c>
      <c r="BM1090" s="230" t="s">
        <v>1090</v>
      </c>
    </row>
    <row r="1091" s="13" customFormat="1">
      <c r="A1091" s="13"/>
      <c r="B1091" s="232"/>
      <c r="C1091" s="233"/>
      <c r="D1091" s="234" t="s">
        <v>165</v>
      </c>
      <c r="E1091" s="235" t="s">
        <v>1</v>
      </c>
      <c r="F1091" s="236" t="s">
        <v>1085</v>
      </c>
      <c r="G1091" s="233"/>
      <c r="H1091" s="235" t="s">
        <v>1</v>
      </c>
      <c r="I1091" s="237"/>
      <c r="J1091" s="233"/>
      <c r="K1091" s="233"/>
      <c r="L1091" s="238"/>
      <c r="M1091" s="239"/>
      <c r="N1091" s="240"/>
      <c r="O1091" s="240"/>
      <c r="P1091" s="240"/>
      <c r="Q1091" s="240"/>
      <c r="R1091" s="240"/>
      <c r="S1091" s="240"/>
      <c r="T1091" s="241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2" t="s">
        <v>165</v>
      </c>
      <c r="AU1091" s="242" t="s">
        <v>83</v>
      </c>
      <c r="AV1091" s="13" t="s">
        <v>83</v>
      </c>
      <c r="AW1091" s="13" t="s">
        <v>31</v>
      </c>
      <c r="AX1091" s="13" t="s">
        <v>75</v>
      </c>
      <c r="AY1091" s="242" t="s">
        <v>161</v>
      </c>
    </row>
    <row r="1092" s="13" customFormat="1">
      <c r="A1092" s="13"/>
      <c r="B1092" s="232"/>
      <c r="C1092" s="233"/>
      <c r="D1092" s="234" t="s">
        <v>165</v>
      </c>
      <c r="E1092" s="235" t="s">
        <v>1</v>
      </c>
      <c r="F1092" s="236" t="s">
        <v>1086</v>
      </c>
      <c r="G1092" s="233"/>
      <c r="H1092" s="235" t="s">
        <v>1</v>
      </c>
      <c r="I1092" s="237"/>
      <c r="J1092" s="233"/>
      <c r="K1092" s="233"/>
      <c r="L1092" s="238"/>
      <c r="M1092" s="239"/>
      <c r="N1092" s="240"/>
      <c r="O1092" s="240"/>
      <c r="P1092" s="240"/>
      <c r="Q1092" s="240"/>
      <c r="R1092" s="240"/>
      <c r="S1092" s="240"/>
      <c r="T1092" s="241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2" t="s">
        <v>165</v>
      </c>
      <c r="AU1092" s="242" t="s">
        <v>83</v>
      </c>
      <c r="AV1092" s="13" t="s">
        <v>83</v>
      </c>
      <c r="AW1092" s="13" t="s">
        <v>31</v>
      </c>
      <c r="AX1092" s="13" t="s">
        <v>75</v>
      </c>
      <c r="AY1092" s="242" t="s">
        <v>161</v>
      </c>
    </row>
    <row r="1093" s="15" customFormat="1">
      <c r="A1093" s="15"/>
      <c r="B1093" s="254"/>
      <c r="C1093" s="255"/>
      <c r="D1093" s="234" t="s">
        <v>165</v>
      </c>
      <c r="E1093" s="256" t="s">
        <v>1</v>
      </c>
      <c r="F1093" s="257" t="s">
        <v>1087</v>
      </c>
      <c r="G1093" s="255"/>
      <c r="H1093" s="258">
        <v>427.32600000000002</v>
      </c>
      <c r="I1093" s="259"/>
      <c r="J1093" s="255"/>
      <c r="K1093" s="255"/>
      <c r="L1093" s="260"/>
      <c r="M1093" s="261"/>
      <c r="N1093" s="262"/>
      <c r="O1093" s="262"/>
      <c r="P1093" s="262"/>
      <c r="Q1093" s="262"/>
      <c r="R1093" s="262"/>
      <c r="S1093" s="262"/>
      <c r="T1093" s="263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64" t="s">
        <v>165</v>
      </c>
      <c r="AU1093" s="264" t="s">
        <v>83</v>
      </c>
      <c r="AV1093" s="15" t="s">
        <v>85</v>
      </c>
      <c r="AW1093" s="15" t="s">
        <v>31</v>
      </c>
      <c r="AX1093" s="15" t="s">
        <v>75</v>
      </c>
      <c r="AY1093" s="264" t="s">
        <v>161</v>
      </c>
    </row>
    <row r="1094" s="16" customFormat="1">
      <c r="A1094" s="16"/>
      <c r="B1094" s="265"/>
      <c r="C1094" s="266"/>
      <c r="D1094" s="234" t="s">
        <v>165</v>
      </c>
      <c r="E1094" s="267" t="s">
        <v>1</v>
      </c>
      <c r="F1094" s="268" t="s">
        <v>215</v>
      </c>
      <c r="G1094" s="266"/>
      <c r="H1094" s="269">
        <v>427.32600000000002</v>
      </c>
      <c r="I1094" s="270"/>
      <c r="J1094" s="266"/>
      <c r="K1094" s="266"/>
      <c r="L1094" s="271"/>
      <c r="M1094" s="272"/>
      <c r="N1094" s="273"/>
      <c r="O1094" s="273"/>
      <c r="P1094" s="273"/>
      <c r="Q1094" s="273"/>
      <c r="R1094" s="273"/>
      <c r="S1094" s="273"/>
      <c r="T1094" s="274"/>
      <c r="U1094" s="16"/>
      <c r="V1094" s="16"/>
      <c r="W1094" s="16"/>
      <c r="X1094" s="16"/>
      <c r="Y1094" s="16"/>
      <c r="Z1094" s="16"/>
      <c r="AA1094" s="16"/>
      <c r="AB1094" s="16"/>
      <c r="AC1094" s="16"/>
      <c r="AD1094" s="16"/>
      <c r="AE1094" s="16"/>
      <c r="AT1094" s="275" t="s">
        <v>165</v>
      </c>
      <c r="AU1094" s="275" t="s">
        <v>83</v>
      </c>
      <c r="AV1094" s="16" t="s">
        <v>216</v>
      </c>
      <c r="AW1094" s="16" t="s">
        <v>31</v>
      </c>
      <c r="AX1094" s="16" t="s">
        <v>75</v>
      </c>
      <c r="AY1094" s="275" t="s">
        <v>161</v>
      </c>
    </row>
    <row r="1095" s="14" customFormat="1">
      <c r="A1095" s="14"/>
      <c r="B1095" s="243"/>
      <c r="C1095" s="244"/>
      <c r="D1095" s="234" t="s">
        <v>165</v>
      </c>
      <c r="E1095" s="245" t="s">
        <v>1</v>
      </c>
      <c r="F1095" s="246" t="s">
        <v>206</v>
      </c>
      <c r="G1095" s="244"/>
      <c r="H1095" s="247">
        <v>427.32600000000002</v>
      </c>
      <c r="I1095" s="248"/>
      <c r="J1095" s="244"/>
      <c r="K1095" s="244"/>
      <c r="L1095" s="249"/>
      <c r="M1095" s="250"/>
      <c r="N1095" s="251"/>
      <c r="O1095" s="251"/>
      <c r="P1095" s="251"/>
      <c r="Q1095" s="251"/>
      <c r="R1095" s="251"/>
      <c r="S1095" s="251"/>
      <c r="T1095" s="252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3" t="s">
        <v>165</v>
      </c>
      <c r="AU1095" s="253" t="s">
        <v>83</v>
      </c>
      <c r="AV1095" s="14" t="s">
        <v>164</v>
      </c>
      <c r="AW1095" s="14" t="s">
        <v>31</v>
      </c>
      <c r="AX1095" s="14" t="s">
        <v>83</v>
      </c>
      <c r="AY1095" s="253" t="s">
        <v>161</v>
      </c>
    </row>
    <row r="1096" s="2" customFormat="1" ht="16.5" customHeight="1">
      <c r="A1096" s="39"/>
      <c r="B1096" s="40"/>
      <c r="C1096" s="218" t="s">
        <v>1091</v>
      </c>
      <c r="D1096" s="218" t="s">
        <v>162</v>
      </c>
      <c r="E1096" s="219" t="s">
        <v>1092</v>
      </c>
      <c r="F1096" s="220" t="s">
        <v>1093</v>
      </c>
      <c r="G1096" s="221" t="s">
        <v>253</v>
      </c>
      <c r="H1096" s="222">
        <v>81.629999999999995</v>
      </c>
      <c r="I1096" s="223"/>
      <c r="J1096" s="224">
        <f>ROUND(I1096*H1096,2)</f>
        <v>0</v>
      </c>
      <c r="K1096" s="225"/>
      <c r="L1096" s="45"/>
      <c r="M1096" s="226" t="s">
        <v>1</v>
      </c>
      <c r="N1096" s="227" t="s">
        <v>40</v>
      </c>
      <c r="O1096" s="92"/>
      <c r="P1096" s="228">
        <f>O1096*H1096</f>
        <v>0</v>
      </c>
      <c r="Q1096" s="228">
        <v>0</v>
      </c>
      <c r="R1096" s="228">
        <f>Q1096*H1096</f>
        <v>0</v>
      </c>
      <c r="S1096" s="228">
        <v>0</v>
      </c>
      <c r="T1096" s="229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230" t="s">
        <v>254</v>
      </c>
      <c r="AT1096" s="230" t="s">
        <v>162</v>
      </c>
      <c r="AU1096" s="230" t="s">
        <v>83</v>
      </c>
      <c r="AY1096" s="18" t="s">
        <v>161</v>
      </c>
      <c r="BE1096" s="231">
        <f>IF(N1096="základní",J1096,0)</f>
        <v>0</v>
      </c>
      <c r="BF1096" s="231">
        <f>IF(N1096="snížená",J1096,0)</f>
        <v>0</v>
      </c>
      <c r="BG1096" s="231">
        <f>IF(N1096="zákl. přenesená",J1096,0)</f>
        <v>0</v>
      </c>
      <c r="BH1096" s="231">
        <f>IF(N1096="sníž. přenesená",J1096,0)</f>
        <v>0</v>
      </c>
      <c r="BI1096" s="231">
        <f>IF(N1096="nulová",J1096,0)</f>
        <v>0</v>
      </c>
      <c r="BJ1096" s="18" t="s">
        <v>83</v>
      </c>
      <c r="BK1096" s="231">
        <f>ROUND(I1096*H1096,2)</f>
        <v>0</v>
      </c>
      <c r="BL1096" s="18" t="s">
        <v>254</v>
      </c>
      <c r="BM1096" s="230" t="s">
        <v>1094</v>
      </c>
    </row>
    <row r="1097" s="13" customFormat="1">
      <c r="A1097" s="13"/>
      <c r="B1097" s="232"/>
      <c r="C1097" s="233"/>
      <c r="D1097" s="234" t="s">
        <v>165</v>
      </c>
      <c r="E1097" s="235" t="s">
        <v>1</v>
      </c>
      <c r="F1097" s="236" t="s">
        <v>851</v>
      </c>
      <c r="G1097" s="233"/>
      <c r="H1097" s="235" t="s">
        <v>1</v>
      </c>
      <c r="I1097" s="237"/>
      <c r="J1097" s="233"/>
      <c r="K1097" s="233"/>
      <c r="L1097" s="238"/>
      <c r="M1097" s="239"/>
      <c r="N1097" s="240"/>
      <c r="O1097" s="240"/>
      <c r="P1097" s="240"/>
      <c r="Q1097" s="240"/>
      <c r="R1097" s="240"/>
      <c r="S1097" s="240"/>
      <c r="T1097" s="241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2" t="s">
        <v>165</v>
      </c>
      <c r="AU1097" s="242" t="s">
        <v>83</v>
      </c>
      <c r="AV1097" s="13" t="s">
        <v>83</v>
      </c>
      <c r="AW1097" s="13" t="s">
        <v>31</v>
      </c>
      <c r="AX1097" s="13" t="s">
        <v>75</v>
      </c>
      <c r="AY1097" s="242" t="s">
        <v>161</v>
      </c>
    </row>
    <row r="1098" s="13" customFormat="1">
      <c r="A1098" s="13"/>
      <c r="B1098" s="232"/>
      <c r="C1098" s="233"/>
      <c r="D1098" s="234" t="s">
        <v>165</v>
      </c>
      <c r="E1098" s="235" t="s">
        <v>1</v>
      </c>
      <c r="F1098" s="236" t="s">
        <v>211</v>
      </c>
      <c r="G1098" s="233"/>
      <c r="H1098" s="235" t="s">
        <v>1</v>
      </c>
      <c r="I1098" s="237"/>
      <c r="J1098" s="233"/>
      <c r="K1098" s="233"/>
      <c r="L1098" s="238"/>
      <c r="M1098" s="239"/>
      <c r="N1098" s="240"/>
      <c r="O1098" s="240"/>
      <c r="P1098" s="240"/>
      <c r="Q1098" s="240"/>
      <c r="R1098" s="240"/>
      <c r="S1098" s="240"/>
      <c r="T1098" s="241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2" t="s">
        <v>165</v>
      </c>
      <c r="AU1098" s="242" t="s">
        <v>83</v>
      </c>
      <c r="AV1098" s="13" t="s">
        <v>83</v>
      </c>
      <c r="AW1098" s="13" t="s">
        <v>31</v>
      </c>
      <c r="AX1098" s="13" t="s">
        <v>75</v>
      </c>
      <c r="AY1098" s="242" t="s">
        <v>161</v>
      </c>
    </row>
    <row r="1099" s="15" customFormat="1">
      <c r="A1099" s="15"/>
      <c r="B1099" s="254"/>
      <c r="C1099" s="255"/>
      <c r="D1099" s="234" t="s">
        <v>165</v>
      </c>
      <c r="E1099" s="256" t="s">
        <v>1</v>
      </c>
      <c r="F1099" s="257" t="s">
        <v>852</v>
      </c>
      <c r="G1099" s="255"/>
      <c r="H1099" s="258">
        <v>81.629999999999995</v>
      </c>
      <c r="I1099" s="259"/>
      <c r="J1099" s="255"/>
      <c r="K1099" s="255"/>
      <c r="L1099" s="260"/>
      <c r="M1099" s="261"/>
      <c r="N1099" s="262"/>
      <c r="O1099" s="262"/>
      <c r="P1099" s="262"/>
      <c r="Q1099" s="262"/>
      <c r="R1099" s="262"/>
      <c r="S1099" s="262"/>
      <c r="T1099" s="263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64" t="s">
        <v>165</v>
      </c>
      <c r="AU1099" s="264" t="s">
        <v>83</v>
      </c>
      <c r="AV1099" s="15" t="s">
        <v>85</v>
      </c>
      <c r="AW1099" s="15" t="s">
        <v>31</v>
      </c>
      <c r="AX1099" s="15" t="s">
        <v>75</v>
      </c>
      <c r="AY1099" s="264" t="s">
        <v>161</v>
      </c>
    </row>
    <row r="1100" s="16" customFormat="1">
      <c r="A1100" s="16"/>
      <c r="B1100" s="265"/>
      <c r="C1100" s="266"/>
      <c r="D1100" s="234" t="s">
        <v>165</v>
      </c>
      <c r="E1100" s="267" t="s">
        <v>1</v>
      </c>
      <c r="F1100" s="268" t="s">
        <v>215</v>
      </c>
      <c r="G1100" s="266"/>
      <c r="H1100" s="269">
        <v>81.629999999999995</v>
      </c>
      <c r="I1100" s="270"/>
      <c r="J1100" s="266"/>
      <c r="K1100" s="266"/>
      <c r="L1100" s="271"/>
      <c r="M1100" s="272"/>
      <c r="N1100" s="273"/>
      <c r="O1100" s="273"/>
      <c r="P1100" s="273"/>
      <c r="Q1100" s="273"/>
      <c r="R1100" s="273"/>
      <c r="S1100" s="273"/>
      <c r="T1100" s="274"/>
      <c r="U1100" s="16"/>
      <c r="V1100" s="16"/>
      <c r="W1100" s="16"/>
      <c r="X1100" s="16"/>
      <c r="Y1100" s="16"/>
      <c r="Z1100" s="16"/>
      <c r="AA1100" s="16"/>
      <c r="AB1100" s="16"/>
      <c r="AC1100" s="16"/>
      <c r="AD1100" s="16"/>
      <c r="AE1100" s="16"/>
      <c r="AT1100" s="275" t="s">
        <v>165</v>
      </c>
      <c r="AU1100" s="275" t="s">
        <v>83</v>
      </c>
      <c r="AV1100" s="16" t="s">
        <v>216</v>
      </c>
      <c r="AW1100" s="16" t="s">
        <v>31</v>
      </c>
      <c r="AX1100" s="16" t="s">
        <v>75</v>
      </c>
      <c r="AY1100" s="275" t="s">
        <v>161</v>
      </c>
    </row>
    <row r="1101" s="14" customFormat="1">
      <c r="A1101" s="14"/>
      <c r="B1101" s="243"/>
      <c r="C1101" s="244"/>
      <c r="D1101" s="234" t="s">
        <v>165</v>
      </c>
      <c r="E1101" s="245" t="s">
        <v>1</v>
      </c>
      <c r="F1101" s="246" t="s">
        <v>206</v>
      </c>
      <c r="G1101" s="244"/>
      <c r="H1101" s="247">
        <v>81.629999999999995</v>
      </c>
      <c r="I1101" s="248"/>
      <c r="J1101" s="244"/>
      <c r="K1101" s="244"/>
      <c r="L1101" s="249"/>
      <c r="M1101" s="250"/>
      <c r="N1101" s="251"/>
      <c r="O1101" s="251"/>
      <c r="P1101" s="251"/>
      <c r="Q1101" s="251"/>
      <c r="R1101" s="251"/>
      <c r="S1101" s="251"/>
      <c r="T1101" s="252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3" t="s">
        <v>165</v>
      </c>
      <c r="AU1101" s="253" t="s">
        <v>83</v>
      </c>
      <c r="AV1101" s="14" t="s">
        <v>164</v>
      </c>
      <c r="AW1101" s="14" t="s">
        <v>31</v>
      </c>
      <c r="AX1101" s="14" t="s">
        <v>83</v>
      </c>
      <c r="AY1101" s="253" t="s">
        <v>161</v>
      </c>
    </row>
    <row r="1102" s="2" customFormat="1" ht="21.75" customHeight="1">
      <c r="A1102" s="39"/>
      <c r="B1102" s="40"/>
      <c r="C1102" s="218" t="s">
        <v>635</v>
      </c>
      <c r="D1102" s="218" t="s">
        <v>162</v>
      </c>
      <c r="E1102" s="219" t="s">
        <v>1095</v>
      </c>
      <c r="F1102" s="220" t="s">
        <v>1096</v>
      </c>
      <c r="G1102" s="221" t="s">
        <v>878</v>
      </c>
      <c r="H1102" s="289"/>
      <c r="I1102" s="223"/>
      <c r="J1102" s="224">
        <f>ROUND(I1102*H1102,2)</f>
        <v>0</v>
      </c>
      <c r="K1102" s="225"/>
      <c r="L1102" s="45"/>
      <c r="M1102" s="226" t="s">
        <v>1</v>
      </c>
      <c r="N1102" s="227" t="s">
        <v>40</v>
      </c>
      <c r="O1102" s="92"/>
      <c r="P1102" s="228">
        <f>O1102*H1102</f>
        <v>0</v>
      </c>
      <c r="Q1102" s="228">
        <v>0</v>
      </c>
      <c r="R1102" s="228">
        <f>Q1102*H1102</f>
        <v>0</v>
      </c>
      <c r="S1102" s="228">
        <v>0</v>
      </c>
      <c r="T1102" s="229">
        <f>S1102*H1102</f>
        <v>0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230" t="s">
        <v>254</v>
      </c>
      <c r="AT1102" s="230" t="s">
        <v>162</v>
      </c>
      <c r="AU1102" s="230" t="s">
        <v>83</v>
      </c>
      <c r="AY1102" s="18" t="s">
        <v>161</v>
      </c>
      <c r="BE1102" s="231">
        <f>IF(N1102="základní",J1102,0)</f>
        <v>0</v>
      </c>
      <c r="BF1102" s="231">
        <f>IF(N1102="snížená",J1102,0)</f>
        <v>0</v>
      </c>
      <c r="BG1102" s="231">
        <f>IF(N1102="zákl. přenesená",J1102,0)</f>
        <v>0</v>
      </c>
      <c r="BH1102" s="231">
        <f>IF(N1102="sníž. přenesená",J1102,0)</f>
        <v>0</v>
      </c>
      <c r="BI1102" s="231">
        <f>IF(N1102="nulová",J1102,0)</f>
        <v>0</v>
      </c>
      <c r="BJ1102" s="18" t="s">
        <v>83</v>
      </c>
      <c r="BK1102" s="231">
        <f>ROUND(I1102*H1102,2)</f>
        <v>0</v>
      </c>
      <c r="BL1102" s="18" t="s">
        <v>254</v>
      </c>
      <c r="BM1102" s="230" t="s">
        <v>1097</v>
      </c>
    </row>
    <row r="1103" s="2" customFormat="1" ht="24.15" customHeight="1">
      <c r="A1103" s="39"/>
      <c r="B1103" s="40"/>
      <c r="C1103" s="218" t="s">
        <v>1098</v>
      </c>
      <c r="D1103" s="218" t="s">
        <v>162</v>
      </c>
      <c r="E1103" s="219" t="s">
        <v>1099</v>
      </c>
      <c r="F1103" s="220" t="s">
        <v>1100</v>
      </c>
      <c r="G1103" s="221" t="s">
        <v>878</v>
      </c>
      <c r="H1103" s="289"/>
      <c r="I1103" s="223"/>
      <c r="J1103" s="224">
        <f>ROUND(I1103*H1103,2)</f>
        <v>0</v>
      </c>
      <c r="K1103" s="225"/>
      <c r="L1103" s="45"/>
      <c r="M1103" s="226" t="s">
        <v>1</v>
      </c>
      <c r="N1103" s="227" t="s">
        <v>40</v>
      </c>
      <c r="O1103" s="92"/>
      <c r="P1103" s="228">
        <f>O1103*H1103</f>
        <v>0</v>
      </c>
      <c r="Q1103" s="228">
        <v>0</v>
      </c>
      <c r="R1103" s="228">
        <f>Q1103*H1103</f>
        <v>0</v>
      </c>
      <c r="S1103" s="228">
        <v>0</v>
      </c>
      <c r="T1103" s="229">
        <f>S1103*H1103</f>
        <v>0</v>
      </c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R1103" s="230" t="s">
        <v>254</v>
      </c>
      <c r="AT1103" s="230" t="s">
        <v>162</v>
      </c>
      <c r="AU1103" s="230" t="s">
        <v>83</v>
      </c>
      <c r="AY1103" s="18" t="s">
        <v>161</v>
      </c>
      <c r="BE1103" s="231">
        <f>IF(N1103="základní",J1103,0)</f>
        <v>0</v>
      </c>
      <c r="BF1103" s="231">
        <f>IF(N1103="snížená",J1103,0)</f>
        <v>0</v>
      </c>
      <c r="BG1103" s="231">
        <f>IF(N1103="zákl. přenesená",J1103,0)</f>
        <v>0</v>
      </c>
      <c r="BH1103" s="231">
        <f>IF(N1103="sníž. přenesená",J1103,0)</f>
        <v>0</v>
      </c>
      <c r="BI1103" s="231">
        <f>IF(N1103="nulová",J1103,0)</f>
        <v>0</v>
      </c>
      <c r="BJ1103" s="18" t="s">
        <v>83</v>
      </c>
      <c r="BK1103" s="231">
        <f>ROUND(I1103*H1103,2)</f>
        <v>0</v>
      </c>
      <c r="BL1103" s="18" t="s">
        <v>254</v>
      </c>
      <c r="BM1103" s="230" t="s">
        <v>1101</v>
      </c>
    </row>
    <row r="1104" s="12" customFormat="1" ht="25.92" customHeight="1">
      <c r="A1104" s="12"/>
      <c r="B1104" s="204"/>
      <c r="C1104" s="205"/>
      <c r="D1104" s="206" t="s">
        <v>74</v>
      </c>
      <c r="E1104" s="207" t="s">
        <v>1102</v>
      </c>
      <c r="F1104" s="207" t="s">
        <v>1103</v>
      </c>
      <c r="G1104" s="205"/>
      <c r="H1104" s="205"/>
      <c r="I1104" s="208"/>
      <c r="J1104" s="209">
        <f>BK1104</f>
        <v>0</v>
      </c>
      <c r="K1104" s="205"/>
      <c r="L1104" s="210"/>
      <c r="M1104" s="211"/>
      <c r="N1104" s="212"/>
      <c r="O1104" s="212"/>
      <c r="P1104" s="213">
        <f>SUM(P1105:P1158)</f>
        <v>0</v>
      </c>
      <c r="Q1104" s="212"/>
      <c r="R1104" s="213">
        <f>SUM(R1105:R1158)</f>
        <v>0</v>
      </c>
      <c r="S1104" s="212"/>
      <c r="T1104" s="214">
        <f>SUM(T1105:T1158)</f>
        <v>0</v>
      </c>
      <c r="U1104" s="12"/>
      <c r="V1104" s="12"/>
      <c r="W1104" s="12"/>
      <c r="X1104" s="12"/>
      <c r="Y1104" s="12"/>
      <c r="Z1104" s="12"/>
      <c r="AA1104" s="12"/>
      <c r="AB1104" s="12"/>
      <c r="AC1104" s="12"/>
      <c r="AD1104" s="12"/>
      <c r="AE1104" s="12"/>
      <c r="AR1104" s="215" t="s">
        <v>85</v>
      </c>
      <c r="AT1104" s="216" t="s">
        <v>74</v>
      </c>
      <c r="AU1104" s="216" t="s">
        <v>75</v>
      </c>
      <c r="AY1104" s="215" t="s">
        <v>161</v>
      </c>
      <c r="BK1104" s="217">
        <f>SUM(BK1105:BK1158)</f>
        <v>0</v>
      </c>
    </row>
    <row r="1105" s="2" customFormat="1" ht="24.15" customHeight="1">
      <c r="A1105" s="39"/>
      <c r="B1105" s="40"/>
      <c r="C1105" s="218" t="s">
        <v>1104</v>
      </c>
      <c r="D1105" s="218" t="s">
        <v>162</v>
      </c>
      <c r="E1105" s="219" t="s">
        <v>1105</v>
      </c>
      <c r="F1105" s="220" t="s">
        <v>1106</v>
      </c>
      <c r="G1105" s="221" t="s">
        <v>253</v>
      </c>
      <c r="H1105" s="222">
        <v>285.75999999999999</v>
      </c>
      <c r="I1105" s="223"/>
      <c r="J1105" s="224">
        <f>ROUND(I1105*H1105,2)</f>
        <v>0</v>
      </c>
      <c r="K1105" s="225"/>
      <c r="L1105" s="45"/>
      <c r="M1105" s="226" t="s">
        <v>1</v>
      </c>
      <c r="N1105" s="227" t="s">
        <v>40</v>
      </c>
      <c r="O1105" s="92"/>
      <c r="P1105" s="228">
        <f>O1105*H1105</f>
        <v>0</v>
      </c>
      <c r="Q1105" s="228">
        <v>0</v>
      </c>
      <c r="R1105" s="228">
        <f>Q1105*H1105</f>
        <v>0</v>
      </c>
      <c r="S1105" s="228">
        <v>0</v>
      </c>
      <c r="T1105" s="229">
        <f>S1105*H1105</f>
        <v>0</v>
      </c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R1105" s="230" t="s">
        <v>254</v>
      </c>
      <c r="AT1105" s="230" t="s">
        <v>162</v>
      </c>
      <c r="AU1105" s="230" t="s">
        <v>83</v>
      </c>
      <c r="AY1105" s="18" t="s">
        <v>161</v>
      </c>
      <c r="BE1105" s="231">
        <f>IF(N1105="základní",J1105,0)</f>
        <v>0</v>
      </c>
      <c r="BF1105" s="231">
        <f>IF(N1105="snížená",J1105,0)</f>
        <v>0</v>
      </c>
      <c r="BG1105" s="231">
        <f>IF(N1105="zákl. přenesená",J1105,0)</f>
        <v>0</v>
      </c>
      <c r="BH1105" s="231">
        <f>IF(N1105="sníž. přenesená",J1105,0)</f>
        <v>0</v>
      </c>
      <c r="BI1105" s="231">
        <f>IF(N1105="nulová",J1105,0)</f>
        <v>0</v>
      </c>
      <c r="BJ1105" s="18" t="s">
        <v>83</v>
      </c>
      <c r="BK1105" s="231">
        <f>ROUND(I1105*H1105,2)</f>
        <v>0</v>
      </c>
      <c r="BL1105" s="18" t="s">
        <v>254</v>
      </c>
      <c r="BM1105" s="230" t="s">
        <v>1107</v>
      </c>
    </row>
    <row r="1106" s="13" customFormat="1">
      <c r="A1106" s="13"/>
      <c r="B1106" s="232"/>
      <c r="C1106" s="233"/>
      <c r="D1106" s="234" t="s">
        <v>165</v>
      </c>
      <c r="E1106" s="235" t="s">
        <v>1</v>
      </c>
      <c r="F1106" s="236" t="s">
        <v>1108</v>
      </c>
      <c r="G1106" s="233"/>
      <c r="H1106" s="235" t="s">
        <v>1</v>
      </c>
      <c r="I1106" s="237"/>
      <c r="J1106" s="233"/>
      <c r="K1106" s="233"/>
      <c r="L1106" s="238"/>
      <c r="M1106" s="239"/>
      <c r="N1106" s="240"/>
      <c r="O1106" s="240"/>
      <c r="P1106" s="240"/>
      <c r="Q1106" s="240"/>
      <c r="R1106" s="240"/>
      <c r="S1106" s="240"/>
      <c r="T1106" s="241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2" t="s">
        <v>165</v>
      </c>
      <c r="AU1106" s="242" t="s">
        <v>83</v>
      </c>
      <c r="AV1106" s="13" t="s">
        <v>83</v>
      </c>
      <c r="AW1106" s="13" t="s">
        <v>31</v>
      </c>
      <c r="AX1106" s="13" t="s">
        <v>75</v>
      </c>
      <c r="AY1106" s="242" t="s">
        <v>161</v>
      </c>
    </row>
    <row r="1107" s="13" customFormat="1">
      <c r="A1107" s="13"/>
      <c r="B1107" s="232"/>
      <c r="C1107" s="233"/>
      <c r="D1107" s="234" t="s">
        <v>165</v>
      </c>
      <c r="E1107" s="235" t="s">
        <v>1</v>
      </c>
      <c r="F1107" s="236" t="s">
        <v>1109</v>
      </c>
      <c r="G1107" s="233"/>
      <c r="H1107" s="235" t="s">
        <v>1</v>
      </c>
      <c r="I1107" s="237"/>
      <c r="J1107" s="233"/>
      <c r="K1107" s="233"/>
      <c r="L1107" s="238"/>
      <c r="M1107" s="239"/>
      <c r="N1107" s="240"/>
      <c r="O1107" s="240"/>
      <c r="P1107" s="240"/>
      <c r="Q1107" s="240"/>
      <c r="R1107" s="240"/>
      <c r="S1107" s="240"/>
      <c r="T1107" s="241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2" t="s">
        <v>165</v>
      </c>
      <c r="AU1107" s="242" t="s">
        <v>83</v>
      </c>
      <c r="AV1107" s="13" t="s">
        <v>83</v>
      </c>
      <c r="AW1107" s="13" t="s">
        <v>31</v>
      </c>
      <c r="AX1107" s="13" t="s">
        <v>75</v>
      </c>
      <c r="AY1107" s="242" t="s">
        <v>161</v>
      </c>
    </row>
    <row r="1108" s="15" customFormat="1">
      <c r="A1108" s="15"/>
      <c r="B1108" s="254"/>
      <c r="C1108" s="255"/>
      <c r="D1108" s="234" t="s">
        <v>165</v>
      </c>
      <c r="E1108" s="256" t="s">
        <v>1</v>
      </c>
      <c r="F1108" s="257" t="s">
        <v>1110</v>
      </c>
      <c r="G1108" s="255"/>
      <c r="H1108" s="258">
        <v>285.75999999999999</v>
      </c>
      <c r="I1108" s="259"/>
      <c r="J1108" s="255"/>
      <c r="K1108" s="255"/>
      <c r="L1108" s="260"/>
      <c r="M1108" s="261"/>
      <c r="N1108" s="262"/>
      <c r="O1108" s="262"/>
      <c r="P1108" s="262"/>
      <c r="Q1108" s="262"/>
      <c r="R1108" s="262"/>
      <c r="S1108" s="262"/>
      <c r="T1108" s="263"/>
      <c r="U1108" s="15"/>
      <c r="V1108" s="15"/>
      <c r="W1108" s="15"/>
      <c r="X1108" s="15"/>
      <c r="Y1108" s="15"/>
      <c r="Z1108" s="15"/>
      <c r="AA1108" s="15"/>
      <c r="AB1108" s="15"/>
      <c r="AC1108" s="15"/>
      <c r="AD1108" s="15"/>
      <c r="AE1108" s="15"/>
      <c r="AT1108" s="264" t="s">
        <v>165</v>
      </c>
      <c r="AU1108" s="264" t="s">
        <v>83</v>
      </c>
      <c r="AV1108" s="15" t="s">
        <v>85</v>
      </c>
      <c r="AW1108" s="15" t="s">
        <v>31</v>
      </c>
      <c r="AX1108" s="15" t="s">
        <v>75</v>
      </c>
      <c r="AY1108" s="264" t="s">
        <v>161</v>
      </c>
    </row>
    <row r="1109" s="16" customFormat="1">
      <c r="A1109" s="16"/>
      <c r="B1109" s="265"/>
      <c r="C1109" s="266"/>
      <c r="D1109" s="234" t="s">
        <v>165</v>
      </c>
      <c r="E1109" s="267" t="s">
        <v>1</v>
      </c>
      <c r="F1109" s="268" t="s">
        <v>215</v>
      </c>
      <c r="G1109" s="266"/>
      <c r="H1109" s="269">
        <v>285.75999999999999</v>
      </c>
      <c r="I1109" s="270"/>
      <c r="J1109" s="266"/>
      <c r="K1109" s="266"/>
      <c r="L1109" s="271"/>
      <c r="M1109" s="272"/>
      <c r="N1109" s="273"/>
      <c r="O1109" s="273"/>
      <c r="P1109" s="273"/>
      <c r="Q1109" s="273"/>
      <c r="R1109" s="273"/>
      <c r="S1109" s="273"/>
      <c r="T1109" s="274"/>
      <c r="U1109" s="16"/>
      <c r="V1109" s="16"/>
      <c r="W1109" s="16"/>
      <c r="X1109" s="16"/>
      <c r="Y1109" s="16"/>
      <c r="Z1109" s="16"/>
      <c r="AA1109" s="16"/>
      <c r="AB1109" s="16"/>
      <c r="AC1109" s="16"/>
      <c r="AD1109" s="16"/>
      <c r="AE1109" s="16"/>
      <c r="AT1109" s="275" t="s">
        <v>165</v>
      </c>
      <c r="AU1109" s="275" t="s">
        <v>83</v>
      </c>
      <c r="AV1109" s="16" t="s">
        <v>216</v>
      </c>
      <c r="AW1109" s="16" t="s">
        <v>31</v>
      </c>
      <c r="AX1109" s="16" t="s">
        <v>75</v>
      </c>
      <c r="AY1109" s="275" t="s">
        <v>161</v>
      </c>
    </row>
    <row r="1110" s="14" customFormat="1">
      <c r="A1110" s="14"/>
      <c r="B1110" s="243"/>
      <c r="C1110" s="244"/>
      <c r="D1110" s="234" t="s">
        <v>165</v>
      </c>
      <c r="E1110" s="245" t="s">
        <v>1</v>
      </c>
      <c r="F1110" s="246" t="s">
        <v>206</v>
      </c>
      <c r="G1110" s="244"/>
      <c r="H1110" s="247">
        <v>285.75999999999999</v>
      </c>
      <c r="I1110" s="248"/>
      <c r="J1110" s="244"/>
      <c r="K1110" s="244"/>
      <c r="L1110" s="249"/>
      <c r="M1110" s="250"/>
      <c r="N1110" s="251"/>
      <c r="O1110" s="251"/>
      <c r="P1110" s="251"/>
      <c r="Q1110" s="251"/>
      <c r="R1110" s="251"/>
      <c r="S1110" s="251"/>
      <c r="T1110" s="252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3" t="s">
        <v>165</v>
      </c>
      <c r="AU1110" s="253" t="s">
        <v>83</v>
      </c>
      <c r="AV1110" s="14" t="s">
        <v>164</v>
      </c>
      <c r="AW1110" s="14" t="s">
        <v>31</v>
      </c>
      <c r="AX1110" s="14" t="s">
        <v>83</v>
      </c>
      <c r="AY1110" s="253" t="s">
        <v>161</v>
      </c>
    </row>
    <row r="1111" s="2" customFormat="1" ht="16.5" customHeight="1">
      <c r="A1111" s="39"/>
      <c r="B1111" s="40"/>
      <c r="C1111" s="218" t="s">
        <v>1111</v>
      </c>
      <c r="D1111" s="218" t="s">
        <v>162</v>
      </c>
      <c r="E1111" s="219" t="s">
        <v>1112</v>
      </c>
      <c r="F1111" s="220" t="s">
        <v>1113</v>
      </c>
      <c r="G1111" s="221" t="s">
        <v>210</v>
      </c>
      <c r="H1111" s="222">
        <v>48.579000000000001</v>
      </c>
      <c r="I1111" s="223"/>
      <c r="J1111" s="224">
        <f>ROUND(I1111*H1111,2)</f>
        <v>0</v>
      </c>
      <c r="K1111" s="225"/>
      <c r="L1111" s="45"/>
      <c r="M1111" s="226" t="s">
        <v>1</v>
      </c>
      <c r="N1111" s="227" t="s">
        <v>40</v>
      </c>
      <c r="O1111" s="92"/>
      <c r="P1111" s="228">
        <f>O1111*H1111</f>
        <v>0</v>
      </c>
      <c r="Q1111" s="228">
        <v>0</v>
      </c>
      <c r="R1111" s="228">
        <f>Q1111*H1111</f>
        <v>0</v>
      </c>
      <c r="S1111" s="228">
        <v>0</v>
      </c>
      <c r="T1111" s="229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30" t="s">
        <v>254</v>
      </c>
      <c r="AT1111" s="230" t="s">
        <v>162</v>
      </c>
      <c r="AU1111" s="230" t="s">
        <v>83</v>
      </c>
      <c r="AY1111" s="18" t="s">
        <v>161</v>
      </c>
      <c r="BE1111" s="231">
        <f>IF(N1111="základní",J1111,0)</f>
        <v>0</v>
      </c>
      <c r="BF1111" s="231">
        <f>IF(N1111="snížená",J1111,0)</f>
        <v>0</v>
      </c>
      <c r="BG1111" s="231">
        <f>IF(N1111="zákl. přenesená",J1111,0)</f>
        <v>0</v>
      </c>
      <c r="BH1111" s="231">
        <f>IF(N1111="sníž. přenesená",J1111,0)</f>
        <v>0</v>
      </c>
      <c r="BI1111" s="231">
        <f>IF(N1111="nulová",J1111,0)</f>
        <v>0</v>
      </c>
      <c r="BJ1111" s="18" t="s">
        <v>83</v>
      </c>
      <c r="BK1111" s="231">
        <f>ROUND(I1111*H1111,2)</f>
        <v>0</v>
      </c>
      <c r="BL1111" s="18" t="s">
        <v>254</v>
      </c>
      <c r="BM1111" s="230" t="s">
        <v>1114</v>
      </c>
    </row>
    <row r="1112" s="13" customFormat="1">
      <c r="A1112" s="13"/>
      <c r="B1112" s="232"/>
      <c r="C1112" s="233"/>
      <c r="D1112" s="234" t="s">
        <v>165</v>
      </c>
      <c r="E1112" s="235" t="s">
        <v>1</v>
      </c>
      <c r="F1112" s="236" t="s">
        <v>1108</v>
      </c>
      <c r="G1112" s="233"/>
      <c r="H1112" s="235" t="s">
        <v>1</v>
      </c>
      <c r="I1112" s="237"/>
      <c r="J1112" s="233"/>
      <c r="K1112" s="233"/>
      <c r="L1112" s="238"/>
      <c r="M1112" s="239"/>
      <c r="N1112" s="240"/>
      <c r="O1112" s="240"/>
      <c r="P1112" s="240"/>
      <c r="Q1112" s="240"/>
      <c r="R1112" s="240"/>
      <c r="S1112" s="240"/>
      <c r="T1112" s="241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2" t="s">
        <v>165</v>
      </c>
      <c r="AU1112" s="242" t="s">
        <v>83</v>
      </c>
      <c r="AV1112" s="13" t="s">
        <v>83</v>
      </c>
      <c r="AW1112" s="13" t="s">
        <v>31</v>
      </c>
      <c r="AX1112" s="13" t="s">
        <v>75</v>
      </c>
      <c r="AY1112" s="242" t="s">
        <v>161</v>
      </c>
    </row>
    <row r="1113" s="13" customFormat="1">
      <c r="A1113" s="13"/>
      <c r="B1113" s="232"/>
      <c r="C1113" s="233"/>
      <c r="D1113" s="234" t="s">
        <v>165</v>
      </c>
      <c r="E1113" s="235" t="s">
        <v>1</v>
      </c>
      <c r="F1113" s="236" t="s">
        <v>1115</v>
      </c>
      <c r="G1113" s="233"/>
      <c r="H1113" s="235" t="s">
        <v>1</v>
      </c>
      <c r="I1113" s="237"/>
      <c r="J1113" s="233"/>
      <c r="K1113" s="233"/>
      <c r="L1113" s="238"/>
      <c r="M1113" s="239"/>
      <c r="N1113" s="240"/>
      <c r="O1113" s="240"/>
      <c r="P1113" s="240"/>
      <c r="Q1113" s="240"/>
      <c r="R1113" s="240"/>
      <c r="S1113" s="240"/>
      <c r="T1113" s="241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2" t="s">
        <v>165</v>
      </c>
      <c r="AU1113" s="242" t="s">
        <v>83</v>
      </c>
      <c r="AV1113" s="13" t="s">
        <v>83</v>
      </c>
      <c r="AW1113" s="13" t="s">
        <v>31</v>
      </c>
      <c r="AX1113" s="13" t="s">
        <v>75</v>
      </c>
      <c r="AY1113" s="242" t="s">
        <v>161</v>
      </c>
    </row>
    <row r="1114" s="15" customFormat="1">
      <c r="A1114" s="15"/>
      <c r="B1114" s="254"/>
      <c r="C1114" s="255"/>
      <c r="D1114" s="234" t="s">
        <v>165</v>
      </c>
      <c r="E1114" s="256" t="s">
        <v>1</v>
      </c>
      <c r="F1114" s="257" t="s">
        <v>1116</v>
      </c>
      <c r="G1114" s="255"/>
      <c r="H1114" s="258">
        <v>48.579000000000001</v>
      </c>
      <c r="I1114" s="259"/>
      <c r="J1114" s="255"/>
      <c r="K1114" s="255"/>
      <c r="L1114" s="260"/>
      <c r="M1114" s="261"/>
      <c r="N1114" s="262"/>
      <c r="O1114" s="262"/>
      <c r="P1114" s="262"/>
      <c r="Q1114" s="262"/>
      <c r="R1114" s="262"/>
      <c r="S1114" s="262"/>
      <c r="T1114" s="263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64" t="s">
        <v>165</v>
      </c>
      <c r="AU1114" s="264" t="s">
        <v>83</v>
      </c>
      <c r="AV1114" s="15" t="s">
        <v>85</v>
      </c>
      <c r="AW1114" s="15" t="s">
        <v>31</v>
      </c>
      <c r="AX1114" s="15" t="s">
        <v>75</v>
      </c>
      <c r="AY1114" s="264" t="s">
        <v>161</v>
      </c>
    </row>
    <row r="1115" s="16" customFormat="1">
      <c r="A1115" s="16"/>
      <c r="B1115" s="265"/>
      <c r="C1115" s="266"/>
      <c r="D1115" s="234" t="s">
        <v>165</v>
      </c>
      <c r="E1115" s="267" t="s">
        <v>1</v>
      </c>
      <c r="F1115" s="268" t="s">
        <v>215</v>
      </c>
      <c r="G1115" s="266"/>
      <c r="H1115" s="269">
        <v>48.579000000000001</v>
      </c>
      <c r="I1115" s="270"/>
      <c r="J1115" s="266"/>
      <c r="K1115" s="266"/>
      <c r="L1115" s="271"/>
      <c r="M1115" s="272"/>
      <c r="N1115" s="273"/>
      <c r="O1115" s="273"/>
      <c r="P1115" s="273"/>
      <c r="Q1115" s="273"/>
      <c r="R1115" s="273"/>
      <c r="S1115" s="273"/>
      <c r="T1115" s="274"/>
      <c r="U1115" s="16"/>
      <c r="V1115" s="16"/>
      <c r="W1115" s="16"/>
      <c r="X1115" s="16"/>
      <c r="Y1115" s="16"/>
      <c r="Z1115" s="16"/>
      <c r="AA1115" s="16"/>
      <c r="AB1115" s="16"/>
      <c r="AC1115" s="16"/>
      <c r="AD1115" s="16"/>
      <c r="AE1115" s="16"/>
      <c r="AT1115" s="275" t="s">
        <v>165</v>
      </c>
      <c r="AU1115" s="275" t="s">
        <v>83</v>
      </c>
      <c r="AV1115" s="16" t="s">
        <v>216</v>
      </c>
      <c r="AW1115" s="16" t="s">
        <v>31</v>
      </c>
      <c r="AX1115" s="16" t="s">
        <v>75</v>
      </c>
      <c r="AY1115" s="275" t="s">
        <v>161</v>
      </c>
    </row>
    <row r="1116" s="14" customFormat="1">
      <c r="A1116" s="14"/>
      <c r="B1116" s="243"/>
      <c r="C1116" s="244"/>
      <c r="D1116" s="234" t="s">
        <v>165</v>
      </c>
      <c r="E1116" s="245" t="s">
        <v>1</v>
      </c>
      <c r="F1116" s="246" t="s">
        <v>206</v>
      </c>
      <c r="G1116" s="244"/>
      <c r="H1116" s="247">
        <v>48.579000000000001</v>
      </c>
      <c r="I1116" s="248"/>
      <c r="J1116" s="244"/>
      <c r="K1116" s="244"/>
      <c r="L1116" s="249"/>
      <c r="M1116" s="250"/>
      <c r="N1116" s="251"/>
      <c r="O1116" s="251"/>
      <c r="P1116" s="251"/>
      <c r="Q1116" s="251"/>
      <c r="R1116" s="251"/>
      <c r="S1116" s="251"/>
      <c r="T1116" s="252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3" t="s">
        <v>165</v>
      </c>
      <c r="AU1116" s="253" t="s">
        <v>83</v>
      </c>
      <c r="AV1116" s="14" t="s">
        <v>164</v>
      </c>
      <c r="AW1116" s="14" t="s">
        <v>31</v>
      </c>
      <c r="AX1116" s="14" t="s">
        <v>83</v>
      </c>
      <c r="AY1116" s="253" t="s">
        <v>161</v>
      </c>
    </row>
    <row r="1117" s="2" customFormat="1" ht="16.5" customHeight="1">
      <c r="A1117" s="39"/>
      <c r="B1117" s="40"/>
      <c r="C1117" s="218" t="s">
        <v>643</v>
      </c>
      <c r="D1117" s="218" t="s">
        <v>162</v>
      </c>
      <c r="E1117" s="219" t="s">
        <v>1117</v>
      </c>
      <c r="F1117" s="220" t="s">
        <v>1118</v>
      </c>
      <c r="G1117" s="221" t="s">
        <v>253</v>
      </c>
      <c r="H1117" s="222">
        <v>285.75999999999999</v>
      </c>
      <c r="I1117" s="223"/>
      <c r="J1117" s="224">
        <f>ROUND(I1117*H1117,2)</f>
        <v>0</v>
      </c>
      <c r="K1117" s="225"/>
      <c r="L1117" s="45"/>
      <c r="M1117" s="226" t="s">
        <v>1</v>
      </c>
      <c r="N1117" s="227" t="s">
        <v>40</v>
      </c>
      <c r="O1117" s="92"/>
      <c r="P1117" s="228">
        <f>O1117*H1117</f>
        <v>0</v>
      </c>
      <c r="Q1117" s="228">
        <v>0</v>
      </c>
      <c r="R1117" s="228">
        <f>Q1117*H1117</f>
        <v>0</v>
      </c>
      <c r="S1117" s="228">
        <v>0</v>
      </c>
      <c r="T1117" s="229">
        <f>S1117*H1117</f>
        <v>0</v>
      </c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R1117" s="230" t="s">
        <v>254</v>
      </c>
      <c r="AT1117" s="230" t="s">
        <v>162</v>
      </c>
      <c r="AU1117" s="230" t="s">
        <v>83</v>
      </c>
      <c r="AY1117" s="18" t="s">
        <v>161</v>
      </c>
      <c r="BE1117" s="231">
        <f>IF(N1117="základní",J1117,0)</f>
        <v>0</v>
      </c>
      <c r="BF1117" s="231">
        <f>IF(N1117="snížená",J1117,0)</f>
        <v>0</v>
      </c>
      <c r="BG1117" s="231">
        <f>IF(N1117="zákl. přenesená",J1117,0)</f>
        <v>0</v>
      </c>
      <c r="BH1117" s="231">
        <f>IF(N1117="sníž. přenesená",J1117,0)</f>
        <v>0</v>
      </c>
      <c r="BI1117" s="231">
        <f>IF(N1117="nulová",J1117,0)</f>
        <v>0</v>
      </c>
      <c r="BJ1117" s="18" t="s">
        <v>83</v>
      </c>
      <c r="BK1117" s="231">
        <f>ROUND(I1117*H1117,2)</f>
        <v>0</v>
      </c>
      <c r="BL1117" s="18" t="s">
        <v>254</v>
      </c>
      <c r="BM1117" s="230" t="s">
        <v>1119</v>
      </c>
    </row>
    <row r="1118" s="13" customFormat="1">
      <c r="A1118" s="13"/>
      <c r="B1118" s="232"/>
      <c r="C1118" s="233"/>
      <c r="D1118" s="234" t="s">
        <v>165</v>
      </c>
      <c r="E1118" s="235" t="s">
        <v>1</v>
      </c>
      <c r="F1118" s="236" t="s">
        <v>1108</v>
      </c>
      <c r="G1118" s="233"/>
      <c r="H1118" s="235" t="s">
        <v>1</v>
      </c>
      <c r="I1118" s="237"/>
      <c r="J1118" s="233"/>
      <c r="K1118" s="233"/>
      <c r="L1118" s="238"/>
      <c r="M1118" s="239"/>
      <c r="N1118" s="240"/>
      <c r="O1118" s="240"/>
      <c r="P1118" s="240"/>
      <c r="Q1118" s="240"/>
      <c r="R1118" s="240"/>
      <c r="S1118" s="240"/>
      <c r="T1118" s="241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2" t="s">
        <v>165</v>
      </c>
      <c r="AU1118" s="242" t="s">
        <v>83</v>
      </c>
      <c r="AV1118" s="13" t="s">
        <v>83</v>
      </c>
      <c r="AW1118" s="13" t="s">
        <v>31</v>
      </c>
      <c r="AX1118" s="13" t="s">
        <v>75</v>
      </c>
      <c r="AY1118" s="242" t="s">
        <v>161</v>
      </c>
    </row>
    <row r="1119" s="13" customFormat="1">
      <c r="A1119" s="13"/>
      <c r="B1119" s="232"/>
      <c r="C1119" s="233"/>
      <c r="D1119" s="234" t="s">
        <v>165</v>
      </c>
      <c r="E1119" s="235" t="s">
        <v>1</v>
      </c>
      <c r="F1119" s="236" t="s">
        <v>1115</v>
      </c>
      <c r="G1119" s="233"/>
      <c r="H1119" s="235" t="s">
        <v>1</v>
      </c>
      <c r="I1119" s="237"/>
      <c r="J1119" s="233"/>
      <c r="K1119" s="233"/>
      <c r="L1119" s="238"/>
      <c r="M1119" s="239"/>
      <c r="N1119" s="240"/>
      <c r="O1119" s="240"/>
      <c r="P1119" s="240"/>
      <c r="Q1119" s="240"/>
      <c r="R1119" s="240"/>
      <c r="S1119" s="240"/>
      <c r="T1119" s="241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2" t="s">
        <v>165</v>
      </c>
      <c r="AU1119" s="242" t="s">
        <v>83</v>
      </c>
      <c r="AV1119" s="13" t="s">
        <v>83</v>
      </c>
      <c r="AW1119" s="13" t="s">
        <v>31</v>
      </c>
      <c r="AX1119" s="13" t="s">
        <v>75</v>
      </c>
      <c r="AY1119" s="242" t="s">
        <v>161</v>
      </c>
    </row>
    <row r="1120" s="15" customFormat="1">
      <c r="A1120" s="15"/>
      <c r="B1120" s="254"/>
      <c r="C1120" s="255"/>
      <c r="D1120" s="234" t="s">
        <v>165</v>
      </c>
      <c r="E1120" s="256" t="s">
        <v>1</v>
      </c>
      <c r="F1120" s="257" t="s">
        <v>1110</v>
      </c>
      <c r="G1120" s="255"/>
      <c r="H1120" s="258">
        <v>285.75999999999999</v>
      </c>
      <c r="I1120" s="259"/>
      <c r="J1120" s="255"/>
      <c r="K1120" s="255"/>
      <c r="L1120" s="260"/>
      <c r="M1120" s="261"/>
      <c r="N1120" s="262"/>
      <c r="O1120" s="262"/>
      <c r="P1120" s="262"/>
      <c r="Q1120" s="262"/>
      <c r="R1120" s="262"/>
      <c r="S1120" s="262"/>
      <c r="T1120" s="263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T1120" s="264" t="s">
        <v>165</v>
      </c>
      <c r="AU1120" s="264" t="s">
        <v>83</v>
      </c>
      <c r="AV1120" s="15" t="s">
        <v>85</v>
      </c>
      <c r="AW1120" s="15" t="s">
        <v>31</v>
      </c>
      <c r="AX1120" s="15" t="s">
        <v>75</v>
      </c>
      <c r="AY1120" s="264" t="s">
        <v>161</v>
      </c>
    </row>
    <row r="1121" s="16" customFormat="1">
      <c r="A1121" s="16"/>
      <c r="B1121" s="265"/>
      <c r="C1121" s="266"/>
      <c r="D1121" s="234" t="s">
        <v>165</v>
      </c>
      <c r="E1121" s="267" t="s">
        <v>1</v>
      </c>
      <c r="F1121" s="268" t="s">
        <v>215</v>
      </c>
      <c r="G1121" s="266"/>
      <c r="H1121" s="269">
        <v>285.75999999999999</v>
      </c>
      <c r="I1121" s="270"/>
      <c r="J1121" s="266"/>
      <c r="K1121" s="266"/>
      <c r="L1121" s="271"/>
      <c r="M1121" s="272"/>
      <c r="N1121" s="273"/>
      <c r="O1121" s="273"/>
      <c r="P1121" s="273"/>
      <c r="Q1121" s="273"/>
      <c r="R1121" s="273"/>
      <c r="S1121" s="273"/>
      <c r="T1121" s="274"/>
      <c r="U1121" s="16"/>
      <c r="V1121" s="16"/>
      <c r="W1121" s="16"/>
      <c r="X1121" s="16"/>
      <c r="Y1121" s="16"/>
      <c r="Z1121" s="16"/>
      <c r="AA1121" s="16"/>
      <c r="AB1121" s="16"/>
      <c r="AC1121" s="16"/>
      <c r="AD1121" s="16"/>
      <c r="AE1121" s="16"/>
      <c r="AT1121" s="275" t="s">
        <v>165</v>
      </c>
      <c r="AU1121" s="275" t="s">
        <v>83</v>
      </c>
      <c r="AV1121" s="16" t="s">
        <v>216</v>
      </c>
      <c r="AW1121" s="16" t="s">
        <v>31</v>
      </c>
      <c r="AX1121" s="16" t="s">
        <v>75</v>
      </c>
      <c r="AY1121" s="275" t="s">
        <v>161</v>
      </c>
    </row>
    <row r="1122" s="14" customFormat="1">
      <c r="A1122" s="14"/>
      <c r="B1122" s="243"/>
      <c r="C1122" s="244"/>
      <c r="D1122" s="234" t="s">
        <v>165</v>
      </c>
      <c r="E1122" s="245" t="s">
        <v>1</v>
      </c>
      <c r="F1122" s="246" t="s">
        <v>206</v>
      </c>
      <c r="G1122" s="244"/>
      <c r="H1122" s="247">
        <v>285.75999999999999</v>
      </c>
      <c r="I1122" s="248"/>
      <c r="J1122" s="244"/>
      <c r="K1122" s="244"/>
      <c r="L1122" s="249"/>
      <c r="M1122" s="250"/>
      <c r="N1122" s="251"/>
      <c r="O1122" s="251"/>
      <c r="P1122" s="251"/>
      <c r="Q1122" s="251"/>
      <c r="R1122" s="251"/>
      <c r="S1122" s="251"/>
      <c r="T1122" s="252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3" t="s">
        <v>165</v>
      </c>
      <c r="AU1122" s="253" t="s">
        <v>83</v>
      </c>
      <c r="AV1122" s="14" t="s">
        <v>164</v>
      </c>
      <c r="AW1122" s="14" t="s">
        <v>31</v>
      </c>
      <c r="AX1122" s="14" t="s">
        <v>83</v>
      </c>
      <c r="AY1122" s="253" t="s">
        <v>161</v>
      </c>
    </row>
    <row r="1123" s="2" customFormat="1" ht="21.75" customHeight="1">
      <c r="A1123" s="39"/>
      <c r="B1123" s="40"/>
      <c r="C1123" s="218" t="s">
        <v>1120</v>
      </c>
      <c r="D1123" s="218" t="s">
        <v>162</v>
      </c>
      <c r="E1123" s="219" t="s">
        <v>1121</v>
      </c>
      <c r="F1123" s="220" t="s">
        <v>1122</v>
      </c>
      <c r="G1123" s="221" t="s">
        <v>622</v>
      </c>
      <c r="H1123" s="222">
        <v>144</v>
      </c>
      <c r="I1123" s="223"/>
      <c r="J1123" s="224">
        <f>ROUND(I1123*H1123,2)</f>
        <v>0</v>
      </c>
      <c r="K1123" s="225"/>
      <c r="L1123" s="45"/>
      <c r="M1123" s="226" t="s">
        <v>1</v>
      </c>
      <c r="N1123" s="227" t="s">
        <v>40</v>
      </c>
      <c r="O1123" s="92"/>
      <c r="P1123" s="228">
        <f>O1123*H1123</f>
        <v>0</v>
      </c>
      <c r="Q1123" s="228">
        <v>0</v>
      </c>
      <c r="R1123" s="228">
        <f>Q1123*H1123</f>
        <v>0</v>
      </c>
      <c r="S1123" s="228">
        <v>0</v>
      </c>
      <c r="T1123" s="229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30" t="s">
        <v>254</v>
      </c>
      <c r="AT1123" s="230" t="s">
        <v>162</v>
      </c>
      <c r="AU1123" s="230" t="s">
        <v>83</v>
      </c>
      <c r="AY1123" s="18" t="s">
        <v>161</v>
      </c>
      <c r="BE1123" s="231">
        <f>IF(N1123="základní",J1123,0)</f>
        <v>0</v>
      </c>
      <c r="BF1123" s="231">
        <f>IF(N1123="snížená",J1123,0)</f>
        <v>0</v>
      </c>
      <c r="BG1123" s="231">
        <f>IF(N1123="zákl. přenesená",J1123,0)</f>
        <v>0</v>
      </c>
      <c r="BH1123" s="231">
        <f>IF(N1123="sníž. přenesená",J1123,0)</f>
        <v>0</v>
      </c>
      <c r="BI1123" s="231">
        <f>IF(N1123="nulová",J1123,0)</f>
        <v>0</v>
      </c>
      <c r="BJ1123" s="18" t="s">
        <v>83</v>
      </c>
      <c r="BK1123" s="231">
        <f>ROUND(I1123*H1123,2)</f>
        <v>0</v>
      </c>
      <c r="BL1123" s="18" t="s">
        <v>254</v>
      </c>
      <c r="BM1123" s="230" t="s">
        <v>1123</v>
      </c>
    </row>
    <row r="1124" s="15" customFormat="1">
      <c r="A1124" s="15"/>
      <c r="B1124" s="254"/>
      <c r="C1124" s="255"/>
      <c r="D1124" s="234" t="s">
        <v>165</v>
      </c>
      <c r="E1124" s="256" t="s">
        <v>1</v>
      </c>
      <c r="F1124" s="257" t="s">
        <v>668</v>
      </c>
      <c r="G1124" s="255"/>
      <c r="H1124" s="258">
        <v>144</v>
      </c>
      <c r="I1124" s="259"/>
      <c r="J1124" s="255"/>
      <c r="K1124" s="255"/>
      <c r="L1124" s="260"/>
      <c r="M1124" s="261"/>
      <c r="N1124" s="262"/>
      <c r="O1124" s="262"/>
      <c r="P1124" s="262"/>
      <c r="Q1124" s="262"/>
      <c r="R1124" s="262"/>
      <c r="S1124" s="262"/>
      <c r="T1124" s="263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T1124" s="264" t="s">
        <v>165</v>
      </c>
      <c r="AU1124" s="264" t="s">
        <v>83</v>
      </c>
      <c r="AV1124" s="15" t="s">
        <v>85</v>
      </c>
      <c r="AW1124" s="15" t="s">
        <v>31</v>
      </c>
      <c r="AX1124" s="15" t="s">
        <v>75</v>
      </c>
      <c r="AY1124" s="264" t="s">
        <v>161</v>
      </c>
    </row>
    <row r="1125" s="14" customFormat="1">
      <c r="A1125" s="14"/>
      <c r="B1125" s="243"/>
      <c r="C1125" s="244"/>
      <c r="D1125" s="234" t="s">
        <v>165</v>
      </c>
      <c r="E1125" s="245" t="s">
        <v>1</v>
      </c>
      <c r="F1125" s="246" t="s">
        <v>206</v>
      </c>
      <c r="G1125" s="244"/>
      <c r="H1125" s="247">
        <v>144</v>
      </c>
      <c r="I1125" s="248"/>
      <c r="J1125" s="244"/>
      <c r="K1125" s="244"/>
      <c r="L1125" s="249"/>
      <c r="M1125" s="250"/>
      <c r="N1125" s="251"/>
      <c r="O1125" s="251"/>
      <c r="P1125" s="251"/>
      <c r="Q1125" s="251"/>
      <c r="R1125" s="251"/>
      <c r="S1125" s="251"/>
      <c r="T1125" s="252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3" t="s">
        <v>165</v>
      </c>
      <c r="AU1125" s="253" t="s">
        <v>83</v>
      </c>
      <c r="AV1125" s="14" t="s">
        <v>164</v>
      </c>
      <c r="AW1125" s="14" t="s">
        <v>31</v>
      </c>
      <c r="AX1125" s="14" t="s">
        <v>83</v>
      </c>
      <c r="AY1125" s="253" t="s">
        <v>161</v>
      </c>
    </row>
    <row r="1126" s="2" customFormat="1" ht="24.15" customHeight="1">
      <c r="A1126" s="39"/>
      <c r="B1126" s="40"/>
      <c r="C1126" s="218" t="s">
        <v>1124</v>
      </c>
      <c r="D1126" s="218" t="s">
        <v>162</v>
      </c>
      <c r="E1126" s="219" t="s">
        <v>1125</v>
      </c>
      <c r="F1126" s="220" t="s">
        <v>1126</v>
      </c>
      <c r="G1126" s="221" t="s">
        <v>253</v>
      </c>
      <c r="H1126" s="222">
        <v>285.75999999999999</v>
      </c>
      <c r="I1126" s="223"/>
      <c r="J1126" s="224">
        <f>ROUND(I1126*H1126,2)</f>
        <v>0</v>
      </c>
      <c r="K1126" s="225"/>
      <c r="L1126" s="45"/>
      <c r="M1126" s="226" t="s">
        <v>1</v>
      </c>
      <c r="N1126" s="227" t="s">
        <v>40</v>
      </c>
      <c r="O1126" s="92"/>
      <c r="P1126" s="228">
        <f>O1126*H1126</f>
        <v>0</v>
      </c>
      <c r="Q1126" s="228">
        <v>0</v>
      </c>
      <c r="R1126" s="228">
        <f>Q1126*H1126</f>
        <v>0</v>
      </c>
      <c r="S1126" s="228">
        <v>0</v>
      </c>
      <c r="T1126" s="229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30" t="s">
        <v>254</v>
      </c>
      <c r="AT1126" s="230" t="s">
        <v>162</v>
      </c>
      <c r="AU1126" s="230" t="s">
        <v>83</v>
      </c>
      <c r="AY1126" s="18" t="s">
        <v>161</v>
      </c>
      <c r="BE1126" s="231">
        <f>IF(N1126="základní",J1126,0)</f>
        <v>0</v>
      </c>
      <c r="BF1126" s="231">
        <f>IF(N1126="snížená",J1126,0)</f>
        <v>0</v>
      </c>
      <c r="BG1126" s="231">
        <f>IF(N1126="zákl. přenesená",J1126,0)</f>
        <v>0</v>
      </c>
      <c r="BH1126" s="231">
        <f>IF(N1126="sníž. přenesená",J1126,0)</f>
        <v>0</v>
      </c>
      <c r="BI1126" s="231">
        <f>IF(N1126="nulová",J1126,0)</f>
        <v>0</v>
      </c>
      <c r="BJ1126" s="18" t="s">
        <v>83</v>
      </c>
      <c r="BK1126" s="231">
        <f>ROUND(I1126*H1126,2)</f>
        <v>0</v>
      </c>
      <c r="BL1126" s="18" t="s">
        <v>254</v>
      </c>
      <c r="BM1126" s="230" t="s">
        <v>1127</v>
      </c>
    </row>
    <row r="1127" s="13" customFormat="1">
      <c r="A1127" s="13"/>
      <c r="B1127" s="232"/>
      <c r="C1127" s="233"/>
      <c r="D1127" s="234" t="s">
        <v>165</v>
      </c>
      <c r="E1127" s="235" t="s">
        <v>1</v>
      </c>
      <c r="F1127" s="236" t="s">
        <v>1108</v>
      </c>
      <c r="G1127" s="233"/>
      <c r="H1127" s="235" t="s">
        <v>1</v>
      </c>
      <c r="I1127" s="237"/>
      <c r="J1127" s="233"/>
      <c r="K1127" s="233"/>
      <c r="L1127" s="238"/>
      <c r="M1127" s="239"/>
      <c r="N1127" s="240"/>
      <c r="O1127" s="240"/>
      <c r="P1127" s="240"/>
      <c r="Q1127" s="240"/>
      <c r="R1127" s="240"/>
      <c r="S1127" s="240"/>
      <c r="T1127" s="241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2" t="s">
        <v>165</v>
      </c>
      <c r="AU1127" s="242" t="s">
        <v>83</v>
      </c>
      <c r="AV1127" s="13" t="s">
        <v>83</v>
      </c>
      <c r="AW1127" s="13" t="s">
        <v>31</v>
      </c>
      <c r="AX1127" s="13" t="s">
        <v>75</v>
      </c>
      <c r="AY1127" s="242" t="s">
        <v>161</v>
      </c>
    </row>
    <row r="1128" s="13" customFormat="1">
      <c r="A1128" s="13"/>
      <c r="B1128" s="232"/>
      <c r="C1128" s="233"/>
      <c r="D1128" s="234" t="s">
        <v>165</v>
      </c>
      <c r="E1128" s="235" t="s">
        <v>1</v>
      </c>
      <c r="F1128" s="236" t="s">
        <v>1115</v>
      </c>
      <c r="G1128" s="233"/>
      <c r="H1128" s="235" t="s">
        <v>1</v>
      </c>
      <c r="I1128" s="237"/>
      <c r="J1128" s="233"/>
      <c r="K1128" s="233"/>
      <c r="L1128" s="238"/>
      <c r="M1128" s="239"/>
      <c r="N1128" s="240"/>
      <c r="O1128" s="240"/>
      <c r="P1128" s="240"/>
      <c r="Q1128" s="240"/>
      <c r="R1128" s="240"/>
      <c r="S1128" s="240"/>
      <c r="T1128" s="241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2" t="s">
        <v>165</v>
      </c>
      <c r="AU1128" s="242" t="s">
        <v>83</v>
      </c>
      <c r="AV1128" s="13" t="s">
        <v>83</v>
      </c>
      <c r="AW1128" s="13" t="s">
        <v>31</v>
      </c>
      <c r="AX1128" s="13" t="s">
        <v>75</v>
      </c>
      <c r="AY1128" s="242" t="s">
        <v>161</v>
      </c>
    </row>
    <row r="1129" s="15" customFormat="1">
      <c r="A1129" s="15"/>
      <c r="B1129" s="254"/>
      <c r="C1129" s="255"/>
      <c r="D1129" s="234" t="s">
        <v>165</v>
      </c>
      <c r="E1129" s="256" t="s">
        <v>1</v>
      </c>
      <c r="F1129" s="257" t="s">
        <v>1110</v>
      </c>
      <c r="G1129" s="255"/>
      <c r="H1129" s="258">
        <v>285.75999999999999</v>
      </c>
      <c r="I1129" s="259"/>
      <c r="J1129" s="255"/>
      <c r="K1129" s="255"/>
      <c r="L1129" s="260"/>
      <c r="M1129" s="261"/>
      <c r="N1129" s="262"/>
      <c r="O1129" s="262"/>
      <c r="P1129" s="262"/>
      <c r="Q1129" s="262"/>
      <c r="R1129" s="262"/>
      <c r="S1129" s="262"/>
      <c r="T1129" s="263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64" t="s">
        <v>165</v>
      </c>
      <c r="AU1129" s="264" t="s">
        <v>83</v>
      </c>
      <c r="AV1129" s="15" t="s">
        <v>85</v>
      </c>
      <c r="AW1129" s="15" t="s">
        <v>31</v>
      </c>
      <c r="AX1129" s="15" t="s">
        <v>75</v>
      </c>
      <c r="AY1129" s="264" t="s">
        <v>161</v>
      </c>
    </row>
    <row r="1130" s="16" customFormat="1">
      <c r="A1130" s="16"/>
      <c r="B1130" s="265"/>
      <c r="C1130" s="266"/>
      <c r="D1130" s="234" t="s">
        <v>165</v>
      </c>
      <c r="E1130" s="267" t="s">
        <v>1</v>
      </c>
      <c r="F1130" s="268" t="s">
        <v>215</v>
      </c>
      <c r="G1130" s="266"/>
      <c r="H1130" s="269">
        <v>285.75999999999999</v>
      </c>
      <c r="I1130" s="270"/>
      <c r="J1130" s="266"/>
      <c r="K1130" s="266"/>
      <c r="L1130" s="271"/>
      <c r="M1130" s="272"/>
      <c r="N1130" s="273"/>
      <c r="O1130" s="273"/>
      <c r="P1130" s="273"/>
      <c r="Q1130" s="273"/>
      <c r="R1130" s="273"/>
      <c r="S1130" s="273"/>
      <c r="T1130" s="274"/>
      <c r="U1130" s="16"/>
      <c r="V1130" s="16"/>
      <c r="W1130" s="16"/>
      <c r="X1130" s="16"/>
      <c r="Y1130" s="16"/>
      <c r="Z1130" s="16"/>
      <c r="AA1130" s="16"/>
      <c r="AB1130" s="16"/>
      <c r="AC1130" s="16"/>
      <c r="AD1130" s="16"/>
      <c r="AE1130" s="16"/>
      <c r="AT1130" s="275" t="s">
        <v>165</v>
      </c>
      <c r="AU1130" s="275" t="s">
        <v>83</v>
      </c>
      <c r="AV1130" s="16" t="s">
        <v>216</v>
      </c>
      <c r="AW1130" s="16" t="s">
        <v>31</v>
      </c>
      <c r="AX1130" s="16" t="s">
        <v>75</v>
      </c>
      <c r="AY1130" s="275" t="s">
        <v>161</v>
      </c>
    </row>
    <row r="1131" s="14" customFormat="1">
      <c r="A1131" s="14"/>
      <c r="B1131" s="243"/>
      <c r="C1131" s="244"/>
      <c r="D1131" s="234" t="s">
        <v>165</v>
      </c>
      <c r="E1131" s="245" t="s">
        <v>1</v>
      </c>
      <c r="F1131" s="246" t="s">
        <v>206</v>
      </c>
      <c r="G1131" s="244"/>
      <c r="H1131" s="247">
        <v>285.75999999999999</v>
      </c>
      <c r="I1131" s="248"/>
      <c r="J1131" s="244"/>
      <c r="K1131" s="244"/>
      <c r="L1131" s="249"/>
      <c r="M1131" s="250"/>
      <c r="N1131" s="251"/>
      <c r="O1131" s="251"/>
      <c r="P1131" s="251"/>
      <c r="Q1131" s="251"/>
      <c r="R1131" s="251"/>
      <c r="S1131" s="251"/>
      <c r="T1131" s="25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3" t="s">
        <v>165</v>
      </c>
      <c r="AU1131" s="253" t="s">
        <v>83</v>
      </c>
      <c r="AV1131" s="14" t="s">
        <v>164</v>
      </c>
      <c r="AW1131" s="14" t="s">
        <v>31</v>
      </c>
      <c r="AX1131" s="14" t="s">
        <v>83</v>
      </c>
      <c r="AY1131" s="253" t="s">
        <v>161</v>
      </c>
    </row>
    <row r="1132" s="2" customFormat="1" ht="16.5" customHeight="1">
      <c r="A1132" s="39"/>
      <c r="B1132" s="40"/>
      <c r="C1132" s="218" t="s">
        <v>1128</v>
      </c>
      <c r="D1132" s="218" t="s">
        <v>162</v>
      </c>
      <c r="E1132" s="219" t="s">
        <v>1129</v>
      </c>
      <c r="F1132" s="220" t="s">
        <v>1130</v>
      </c>
      <c r="G1132" s="221" t="s">
        <v>253</v>
      </c>
      <c r="H1132" s="222">
        <v>6.4500000000000002</v>
      </c>
      <c r="I1132" s="223"/>
      <c r="J1132" s="224">
        <f>ROUND(I1132*H1132,2)</f>
        <v>0</v>
      </c>
      <c r="K1132" s="225"/>
      <c r="L1132" s="45"/>
      <c r="M1132" s="226" t="s">
        <v>1</v>
      </c>
      <c r="N1132" s="227" t="s">
        <v>40</v>
      </c>
      <c r="O1132" s="92"/>
      <c r="P1132" s="228">
        <f>O1132*H1132</f>
        <v>0</v>
      </c>
      <c r="Q1132" s="228">
        <v>0</v>
      </c>
      <c r="R1132" s="228">
        <f>Q1132*H1132</f>
        <v>0</v>
      </c>
      <c r="S1132" s="228">
        <v>0</v>
      </c>
      <c r="T1132" s="229">
        <f>S1132*H1132</f>
        <v>0</v>
      </c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R1132" s="230" t="s">
        <v>254</v>
      </c>
      <c r="AT1132" s="230" t="s">
        <v>162</v>
      </c>
      <c r="AU1132" s="230" t="s">
        <v>83</v>
      </c>
      <c r="AY1132" s="18" t="s">
        <v>161</v>
      </c>
      <c r="BE1132" s="231">
        <f>IF(N1132="základní",J1132,0)</f>
        <v>0</v>
      </c>
      <c r="BF1132" s="231">
        <f>IF(N1132="snížená",J1132,0)</f>
        <v>0</v>
      </c>
      <c r="BG1132" s="231">
        <f>IF(N1132="zákl. přenesená",J1132,0)</f>
        <v>0</v>
      </c>
      <c r="BH1132" s="231">
        <f>IF(N1132="sníž. přenesená",J1132,0)</f>
        <v>0</v>
      </c>
      <c r="BI1132" s="231">
        <f>IF(N1132="nulová",J1132,0)</f>
        <v>0</v>
      </c>
      <c r="BJ1132" s="18" t="s">
        <v>83</v>
      </c>
      <c r="BK1132" s="231">
        <f>ROUND(I1132*H1132,2)</f>
        <v>0</v>
      </c>
      <c r="BL1132" s="18" t="s">
        <v>254</v>
      </c>
      <c r="BM1132" s="230" t="s">
        <v>1131</v>
      </c>
    </row>
    <row r="1133" s="13" customFormat="1">
      <c r="A1133" s="13"/>
      <c r="B1133" s="232"/>
      <c r="C1133" s="233"/>
      <c r="D1133" s="234" t="s">
        <v>165</v>
      </c>
      <c r="E1133" s="235" t="s">
        <v>1</v>
      </c>
      <c r="F1133" s="236" t="s">
        <v>1132</v>
      </c>
      <c r="G1133" s="233"/>
      <c r="H1133" s="235" t="s">
        <v>1</v>
      </c>
      <c r="I1133" s="237"/>
      <c r="J1133" s="233"/>
      <c r="K1133" s="233"/>
      <c r="L1133" s="238"/>
      <c r="M1133" s="239"/>
      <c r="N1133" s="240"/>
      <c r="O1133" s="240"/>
      <c r="P1133" s="240"/>
      <c r="Q1133" s="240"/>
      <c r="R1133" s="240"/>
      <c r="S1133" s="240"/>
      <c r="T1133" s="241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2" t="s">
        <v>165</v>
      </c>
      <c r="AU1133" s="242" t="s">
        <v>83</v>
      </c>
      <c r="AV1133" s="13" t="s">
        <v>83</v>
      </c>
      <c r="AW1133" s="13" t="s">
        <v>31</v>
      </c>
      <c r="AX1133" s="13" t="s">
        <v>75</v>
      </c>
      <c r="AY1133" s="242" t="s">
        <v>161</v>
      </c>
    </row>
    <row r="1134" s="15" customFormat="1">
      <c r="A1134" s="15"/>
      <c r="B1134" s="254"/>
      <c r="C1134" s="255"/>
      <c r="D1134" s="234" t="s">
        <v>165</v>
      </c>
      <c r="E1134" s="256" t="s">
        <v>1</v>
      </c>
      <c r="F1134" s="257" t="s">
        <v>1133</v>
      </c>
      <c r="G1134" s="255"/>
      <c r="H1134" s="258">
        <v>3.6749999999999998</v>
      </c>
      <c r="I1134" s="259"/>
      <c r="J1134" s="255"/>
      <c r="K1134" s="255"/>
      <c r="L1134" s="260"/>
      <c r="M1134" s="261"/>
      <c r="N1134" s="262"/>
      <c r="O1134" s="262"/>
      <c r="P1134" s="262"/>
      <c r="Q1134" s="262"/>
      <c r="R1134" s="262"/>
      <c r="S1134" s="262"/>
      <c r="T1134" s="263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64" t="s">
        <v>165</v>
      </c>
      <c r="AU1134" s="264" t="s">
        <v>83</v>
      </c>
      <c r="AV1134" s="15" t="s">
        <v>85</v>
      </c>
      <c r="AW1134" s="15" t="s">
        <v>31</v>
      </c>
      <c r="AX1134" s="15" t="s">
        <v>75</v>
      </c>
      <c r="AY1134" s="264" t="s">
        <v>161</v>
      </c>
    </row>
    <row r="1135" s="15" customFormat="1">
      <c r="A1135" s="15"/>
      <c r="B1135" s="254"/>
      <c r="C1135" s="255"/>
      <c r="D1135" s="234" t="s">
        <v>165</v>
      </c>
      <c r="E1135" s="256" t="s">
        <v>1</v>
      </c>
      <c r="F1135" s="257" t="s">
        <v>1134</v>
      </c>
      <c r="G1135" s="255"/>
      <c r="H1135" s="258">
        <v>1.8500000000000001</v>
      </c>
      <c r="I1135" s="259"/>
      <c r="J1135" s="255"/>
      <c r="K1135" s="255"/>
      <c r="L1135" s="260"/>
      <c r="M1135" s="261"/>
      <c r="N1135" s="262"/>
      <c r="O1135" s="262"/>
      <c r="P1135" s="262"/>
      <c r="Q1135" s="262"/>
      <c r="R1135" s="262"/>
      <c r="S1135" s="262"/>
      <c r="T1135" s="263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15"/>
      <c r="AT1135" s="264" t="s">
        <v>165</v>
      </c>
      <c r="AU1135" s="264" t="s">
        <v>83</v>
      </c>
      <c r="AV1135" s="15" t="s">
        <v>85</v>
      </c>
      <c r="AW1135" s="15" t="s">
        <v>31</v>
      </c>
      <c r="AX1135" s="15" t="s">
        <v>75</v>
      </c>
      <c r="AY1135" s="264" t="s">
        <v>161</v>
      </c>
    </row>
    <row r="1136" s="15" customFormat="1">
      <c r="A1136" s="15"/>
      <c r="B1136" s="254"/>
      <c r="C1136" s="255"/>
      <c r="D1136" s="234" t="s">
        <v>165</v>
      </c>
      <c r="E1136" s="256" t="s">
        <v>1</v>
      </c>
      <c r="F1136" s="257" t="s">
        <v>1135</v>
      </c>
      <c r="G1136" s="255"/>
      <c r="H1136" s="258">
        <v>0.92500000000000004</v>
      </c>
      <c r="I1136" s="259"/>
      <c r="J1136" s="255"/>
      <c r="K1136" s="255"/>
      <c r="L1136" s="260"/>
      <c r="M1136" s="261"/>
      <c r="N1136" s="262"/>
      <c r="O1136" s="262"/>
      <c r="P1136" s="262"/>
      <c r="Q1136" s="262"/>
      <c r="R1136" s="262"/>
      <c r="S1136" s="262"/>
      <c r="T1136" s="263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T1136" s="264" t="s">
        <v>165</v>
      </c>
      <c r="AU1136" s="264" t="s">
        <v>83</v>
      </c>
      <c r="AV1136" s="15" t="s">
        <v>85</v>
      </c>
      <c r="AW1136" s="15" t="s">
        <v>31</v>
      </c>
      <c r="AX1136" s="15" t="s">
        <v>75</v>
      </c>
      <c r="AY1136" s="264" t="s">
        <v>161</v>
      </c>
    </row>
    <row r="1137" s="14" customFormat="1">
      <c r="A1137" s="14"/>
      <c r="B1137" s="243"/>
      <c r="C1137" s="244"/>
      <c r="D1137" s="234" t="s">
        <v>165</v>
      </c>
      <c r="E1137" s="245" t="s">
        <v>1</v>
      </c>
      <c r="F1137" s="246" t="s">
        <v>206</v>
      </c>
      <c r="G1137" s="244"/>
      <c r="H1137" s="247">
        <v>6.4500000000000002</v>
      </c>
      <c r="I1137" s="248"/>
      <c r="J1137" s="244"/>
      <c r="K1137" s="244"/>
      <c r="L1137" s="249"/>
      <c r="M1137" s="250"/>
      <c r="N1137" s="251"/>
      <c r="O1137" s="251"/>
      <c r="P1137" s="251"/>
      <c r="Q1137" s="251"/>
      <c r="R1137" s="251"/>
      <c r="S1137" s="251"/>
      <c r="T1137" s="252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3" t="s">
        <v>165</v>
      </c>
      <c r="AU1137" s="253" t="s">
        <v>83</v>
      </c>
      <c r="AV1137" s="14" t="s">
        <v>164</v>
      </c>
      <c r="AW1137" s="14" t="s">
        <v>31</v>
      </c>
      <c r="AX1137" s="14" t="s">
        <v>83</v>
      </c>
      <c r="AY1137" s="253" t="s">
        <v>161</v>
      </c>
    </row>
    <row r="1138" s="2" customFormat="1" ht="16.5" customHeight="1">
      <c r="A1138" s="39"/>
      <c r="B1138" s="40"/>
      <c r="C1138" s="218" t="s">
        <v>1136</v>
      </c>
      <c r="D1138" s="218" t="s">
        <v>162</v>
      </c>
      <c r="E1138" s="219" t="s">
        <v>1137</v>
      </c>
      <c r="F1138" s="220" t="s">
        <v>1138</v>
      </c>
      <c r="G1138" s="221" t="s">
        <v>253</v>
      </c>
      <c r="H1138" s="222">
        <v>6.4500000000000002</v>
      </c>
      <c r="I1138" s="223"/>
      <c r="J1138" s="224">
        <f>ROUND(I1138*H1138,2)</f>
        <v>0</v>
      </c>
      <c r="K1138" s="225"/>
      <c r="L1138" s="45"/>
      <c r="M1138" s="226" t="s">
        <v>1</v>
      </c>
      <c r="N1138" s="227" t="s">
        <v>40</v>
      </c>
      <c r="O1138" s="92"/>
      <c r="P1138" s="228">
        <f>O1138*H1138</f>
        <v>0</v>
      </c>
      <c r="Q1138" s="228">
        <v>0</v>
      </c>
      <c r="R1138" s="228">
        <f>Q1138*H1138</f>
        <v>0</v>
      </c>
      <c r="S1138" s="228">
        <v>0</v>
      </c>
      <c r="T1138" s="229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30" t="s">
        <v>254</v>
      </c>
      <c r="AT1138" s="230" t="s">
        <v>162</v>
      </c>
      <c r="AU1138" s="230" t="s">
        <v>83</v>
      </c>
      <c r="AY1138" s="18" t="s">
        <v>161</v>
      </c>
      <c r="BE1138" s="231">
        <f>IF(N1138="základní",J1138,0)</f>
        <v>0</v>
      </c>
      <c r="BF1138" s="231">
        <f>IF(N1138="snížená",J1138,0)</f>
        <v>0</v>
      </c>
      <c r="BG1138" s="231">
        <f>IF(N1138="zákl. přenesená",J1138,0)</f>
        <v>0</v>
      </c>
      <c r="BH1138" s="231">
        <f>IF(N1138="sníž. přenesená",J1138,0)</f>
        <v>0</v>
      </c>
      <c r="BI1138" s="231">
        <f>IF(N1138="nulová",J1138,0)</f>
        <v>0</v>
      </c>
      <c r="BJ1138" s="18" t="s">
        <v>83</v>
      </c>
      <c r="BK1138" s="231">
        <f>ROUND(I1138*H1138,2)</f>
        <v>0</v>
      </c>
      <c r="BL1138" s="18" t="s">
        <v>254</v>
      </c>
      <c r="BM1138" s="230" t="s">
        <v>1139</v>
      </c>
    </row>
    <row r="1139" s="13" customFormat="1">
      <c r="A1139" s="13"/>
      <c r="B1139" s="232"/>
      <c r="C1139" s="233"/>
      <c r="D1139" s="234" t="s">
        <v>165</v>
      </c>
      <c r="E1139" s="235" t="s">
        <v>1</v>
      </c>
      <c r="F1139" s="236" t="s">
        <v>1115</v>
      </c>
      <c r="G1139" s="233"/>
      <c r="H1139" s="235" t="s">
        <v>1</v>
      </c>
      <c r="I1139" s="237"/>
      <c r="J1139" s="233"/>
      <c r="K1139" s="233"/>
      <c r="L1139" s="238"/>
      <c r="M1139" s="239"/>
      <c r="N1139" s="240"/>
      <c r="O1139" s="240"/>
      <c r="P1139" s="240"/>
      <c r="Q1139" s="240"/>
      <c r="R1139" s="240"/>
      <c r="S1139" s="240"/>
      <c r="T1139" s="241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2" t="s">
        <v>165</v>
      </c>
      <c r="AU1139" s="242" t="s">
        <v>83</v>
      </c>
      <c r="AV1139" s="13" t="s">
        <v>83</v>
      </c>
      <c r="AW1139" s="13" t="s">
        <v>31</v>
      </c>
      <c r="AX1139" s="13" t="s">
        <v>75</v>
      </c>
      <c r="AY1139" s="242" t="s">
        <v>161</v>
      </c>
    </row>
    <row r="1140" s="13" customFormat="1">
      <c r="A1140" s="13"/>
      <c r="B1140" s="232"/>
      <c r="C1140" s="233"/>
      <c r="D1140" s="234" t="s">
        <v>165</v>
      </c>
      <c r="E1140" s="235" t="s">
        <v>1</v>
      </c>
      <c r="F1140" s="236" t="s">
        <v>1132</v>
      </c>
      <c r="G1140" s="233"/>
      <c r="H1140" s="235" t="s">
        <v>1</v>
      </c>
      <c r="I1140" s="237"/>
      <c r="J1140" s="233"/>
      <c r="K1140" s="233"/>
      <c r="L1140" s="238"/>
      <c r="M1140" s="239"/>
      <c r="N1140" s="240"/>
      <c r="O1140" s="240"/>
      <c r="P1140" s="240"/>
      <c r="Q1140" s="240"/>
      <c r="R1140" s="240"/>
      <c r="S1140" s="240"/>
      <c r="T1140" s="241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42" t="s">
        <v>165</v>
      </c>
      <c r="AU1140" s="242" t="s">
        <v>83</v>
      </c>
      <c r="AV1140" s="13" t="s">
        <v>83</v>
      </c>
      <c r="AW1140" s="13" t="s">
        <v>31</v>
      </c>
      <c r="AX1140" s="13" t="s">
        <v>75</v>
      </c>
      <c r="AY1140" s="242" t="s">
        <v>161</v>
      </c>
    </row>
    <row r="1141" s="15" customFormat="1">
      <c r="A1141" s="15"/>
      <c r="B1141" s="254"/>
      <c r="C1141" s="255"/>
      <c r="D1141" s="234" t="s">
        <v>165</v>
      </c>
      <c r="E1141" s="256" t="s">
        <v>1</v>
      </c>
      <c r="F1141" s="257" t="s">
        <v>1140</v>
      </c>
      <c r="G1141" s="255"/>
      <c r="H1141" s="258">
        <v>6.4500000000000002</v>
      </c>
      <c r="I1141" s="259"/>
      <c r="J1141" s="255"/>
      <c r="K1141" s="255"/>
      <c r="L1141" s="260"/>
      <c r="M1141" s="261"/>
      <c r="N1141" s="262"/>
      <c r="O1141" s="262"/>
      <c r="P1141" s="262"/>
      <c r="Q1141" s="262"/>
      <c r="R1141" s="262"/>
      <c r="S1141" s="262"/>
      <c r="T1141" s="263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64" t="s">
        <v>165</v>
      </c>
      <c r="AU1141" s="264" t="s">
        <v>83</v>
      </c>
      <c r="AV1141" s="15" t="s">
        <v>85</v>
      </c>
      <c r="AW1141" s="15" t="s">
        <v>31</v>
      </c>
      <c r="AX1141" s="15" t="s">
        <v>75</v>
      </c>
      <c r="AY1141" s="264" t="s">
        <v>161</v>
      </c>
    </row>
    <row r="1142" s="14" customFormat="1">
      <c r="A1142" s="14"/>
      <c r="B1142" s="243"/>
      <c r="C1142" s="244"/>
      <c r="D1142" s="234" t="s">
        <v>165</v>
      </c>
      <c r="E1142" s="245" t="s">
        <v>1</v>
      </c>
      <c r="F1142" s="246" t="s">
        <v>206</v>
      </c>
      <c r="G1142" s="244"/>
      <c r="H1142" s="247">
        <v>6.4500000000000002</v>
      </c>
      <c r="I1142" s="248"/>
      <c r="J1142" s="244"/>
      <c r="K1142" s="244"/>
      <c r="L1142" s="249"/>
      <c r="M1142" s="250"/>
      <c r="N1142" s="251"/>
      <c r="O1142" s="251"/>
      <c r="P1142" s="251"/>
      <c r="Q1142" s="251"/>
      <c r="R1142" s="251"/>
      <c r="S1142" s="251"/>
      <c r="T1142" s="252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3" t="s">
        <v>165</v>
      </c>
      <c r="AU1142" s="253" t="s">
        <v>83</v>
      </c>
      <c r="AV1142" s="14" t="s">
        <v>164</v>
      </c>
      <c r="AW1142" s="14" t="s">
        <v>31</v>
      </c>
      <c r="AX1142" s="14" t="s">
        <v>83</v>
      </c>
      <c r="AY1142" s="253" t="s">
        <v>161</v>
      </c>
    </row>
    <row r="1143" s="2" customFormat="1" ht="24.15" customHeight="1">
      <c r="A1143" s="39"/>
      <c r="B1143" s="40"/>
      <c r="C1143" s="218" t="s">
        <v>1141</v>
      </c>
      <c r="D1143" s="218" t="s">
        <v>162</v>
      </c>
      <c r="E1143" s="219" t="s">
        <v>1142</v>
      </c>
      <c r="F1143" s="220" t="s">
        <v>1143</v>
      </c>
      <c r="G1143" s="221" t="s">
        <v>253</v>
      </c>
      <c r="H1143" s="222">
        <v>33.920000000000002</v>
      </c>
      <c r="I1143" s="223"/>
      <c r="J1143" s="224">
        <f>ROUND(I1143*H1143,2)</f>
        <v>0</v>
      </c>
      <c r="K1143" s="225"/>
      <c r="L1143" s="45"/>
      <c r="M1143" s="226" t="s">
        <v>1</v>
      </c>
      <c r="N1143" s="227" t="s">
        <v>40</v>
      </c>
      <c r="O1143" s="92"/>
      <c r="P1143" s="228">
        <f>O1143*H1143</f>
        <v>0</v>
      </c>
      <c r="Q1143" s="228">
        <v>0</v>
      </c>
      <c r="R1143" s="228">
        <f>Q1143*H1143</f>
        <v>0</v>
      </c>
      <c r="S1143" s="228">
        <v>0</v>
      </c>
      <c r="T1143" s="229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30" t="s">
        <v>254</v>
      </c>
      <c r="AT1143" s="230" t="s">
        <v>162</v>
      </c>
      <c r="AU1143" s="230" t="s">
        <v>83</v>
      </c>
      <c r="AY1143" s="18" t="s">
        <v>161</v>
      </c>
      <c r="BE1143" s="231">
        <f>IF(N1143="základní",J1143,0)</f>
        <v>0</v>
      </c>
      <c r="BF1143" s="231">
        <f>IF(N1143="snížená",J1143,0)</f>
        <v>0</v>
      </c>
      <c r="BG1143" s="231">
        <f>IF(N1143="zákl. přenesená",J1143,0)</f>
        <v>0</v>
      </c>
      <c r="BH1143" s="231">
        <f>IF(N1143="sníž. přenesená",J1143,0)</f>
        <v>0</v>
      </c>
      <c r="BI1143" s="231">
        <f>IF(N1143="nulová",J1143,0)</f>
        <v>0</v>
      </c>
      <c r="BJ1143" s="18" t="s">
        <v>83</v>
      </c>
      <c r="BK1143" s="231">
        <f>ROUND(I1143*H1143,2)</f>
        <v>0</v>
      </c>
      <c r="BL1143" s="18" t="s">
        <v>254</v>
      </c>
      <c r="BM1143" s="230" t="s">
        <v>1144</v>
      </c>
    </row>
    <row r="1144" s="13" customFormat="1">
      <c r="A1144" s="13"/>
      <c r="B1144" s="232"/>
      <c r="C1144" s="233"/>
      <c r="D1144" s="234" t="s">
        <v>165</v>
      </c>
      <c r="E1144" s="235" t="s">
        <v>1</v>
      </c>
      <c r="F1144" s="236" t="s">
        <v>595</v>
      </c>
      <c r="G1144" s="233"/>
      <c r="H1144" s="235" t="s">
        <v>1</v>
      </c>
      <c r="I1144" s="237"/>
      <c r="J1144" s="233"/>
      <c r="K1144" s="233"/>
      <c r="L1144" s="238"/>
      <c r="M1144" s="239"/>
      <c r="N1144" s="240"/>
      <c r="O1144" s="240"/>
      <c r="P1144" s="240"/>
      <c r="Q1144" s="240"/>
      <c r="R1144" s="240"/>
      <c r="S1144" s="240"/>
      <c r="T1144" s="241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2" t="s">
        <v>165</v>
      </c>
      <c r="AU1144" s="242" t="s">
        <v>83</v>
      </c>
      <c r="AV1144" s="13" t="s">
        <v>83</v>
      </c>
      <c r="AW1144" s="13" t="s">
        <v>31</v>
      </c>
      <c r="AX1144" s="13" t="s">
        <v>75</v>
      </c>
      <c r="AY1144" s="242" t="s">
        <v>161</v>
      </c>
    </row>
    <row r="1145" s="15" customFormat="1">
      <c r="A1145" s="15"/>
      <c r="B1145" s="254"/>
      <c r="C1145" s="255"/>
      <c r="D1145" s="234" t="s">
        <v>165</v>
      </c>
      <c r="E1145" s="256" t="s">
        <v>1</v>
      </c>
      <c r="F1145" s="257" t="s">
        <v>596</v>
      </c>
      <c r="G1145" s="255"/>
      <c r="H1145" s="258">
        <v>33.920000000000002</v>
      </c>
      <c r="I1145" s="259"/>
      <c r="J1145" s="255"/>
      <c r="K1145" s="255"/>
      <c r="L1145" s="260"/>
      <c r="M1145" s="261"/>
      <c r="N1145" s="262"/>
      <c r="O1145" s="262"/>
      <c r="P1145" s="262"/>
      <c r="Q1145" s="262"/>
      <c r="R1145" s="262"/>
      <c r="S1145" s="262"/>
      <c r="T1145" s="263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T1145" s="264" t="s">
        <v>165</v>
      </c>
      <c r="AU1145" s="264" t="s">
        <v>83</v>
      </c>
      <c r="AV1145" s="15" t="s">
        <v>85</v>
      </c>
      <c r="AW1145" s="15" t="s">
        <v>31</v>
      </c>
      <c r="AX1145" s="15" t="s">
        <v>75</v>
      </c>
      <c r="AY1145" s="264" t="s">
        <v>161</v>
      </c>
    </row>
    <row r="1146" s="16" customFormat="1">
      <c r="A1146" s="16"/>
      <c r="B1146" s="265"/>
      <c r="C1146" s="266"/>
      <c r="D1146" s="234" t="s">
        <v>165</v>
      </c>
      <c r="E1146" s="267" t="s">
        <v>1</v>
      </c>
      <c r="F1146" s="268" t="s">
        <v>215</v>
      </c>
      <c r="G1146" s="266"/>
      <c r="H1146" s="269">
        <v>33.920000000000002</v>
      </c>
      <c r="I1146" s="270"/>
      <c r="J1146" s="266"/>
      <c r="K1146" s="266"/>
      <c r="L1146" s="271"/>
      <c r="M1146" s="272"/>
      <c r="N1146" s="273"/>
      <c r="O1146" s="273"/>
      <c r="P1146" s="273"/>
      <c r="Q1146" s="273"/>
      <c r="R1146" s="273"/>
      <c r="S1146" s="273"/>
      <c r="T1146" s="274"/>
      <c r="U1146" s="16"/>
      <c r="V1146" s="16"/>
      <c r="W1146" s="16"/>
      <c r="X1146" s="16"/>
      <c r="Y1146" s="16"/>
      <c r="Z1146" s="16"/>
      <c r="AA1146" s="16"/>
      <c r="AB1146" s="16"/>
      <c r="AC1146" s="16"/>
      <c r="AD1146" s="16"/>
      <c r="AE1146" s="16"/>
      <c r="AT1146" s="275" t="s">
        <v>165</v>
      </c>
      <c r="AU1146" s="275" t="s">
        <v>83</v>
      </c>
      <c r="AV1146" s="16" t="s">
        <v>216</v>
      </c>
      <c r="AW1146" s="16" t="s">
        <v>31</v>
      </c>
      <c r="AX1146" s="16" t="s">
        <v>75</v>
      </c>
      <c r="AY1146" s="275" t="s">
        <v>161</v>
      </c>
    </row>
    <row r="1147" s="14" customFormat="1">
      <c r="A1147" s="14"/>
      <c r="B1147" s="243"/>
      <c r="C1147" s="244"/>
      <c r="D1147" s="234" t="s">
        <v>165</v>
      </c>
      <c r="E1147" s="245" t="s">
        <v>1</v>
      </c>
      <c r="F1147" s="246" t="s">
        <v>206</v>
      </c>
      <c r="G1147" s="244"/>
      <c r="H1147" s="247">
        <v>33.920000000000002</v>
      </c>
      <c r="I1147" s="248"/>
      <c r="J1147" s="244"/>
      <c r="K1147" s="244"/>
      <c r="L1147" s="249"/>
      <c r="M1147" s="250"/>
      <c r="N1147" s="251"/>
      <c r="O1147" s="251"/>
      <c r="P1147" s="251"/>
      <c r="Q1147" s="251"/>
      <c r="R1147" s="251"/>
      <c r="S1147" s="251"/>
      <c r="T1147" s="252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3" t="s">
        <v>165</v>
      </c>
      <c r="AU1147" s="253" t="s">
        <v>83</v>
      </c>
      <c r="AV1147" s="14" t="s">
        <v>164</v>
      </c>
      <c r="AW1147" s="14" t="s">
        <v>31</v>
      </c>
      <c r="AX1147" s="14" t="s">
        <v>83</v>
      </c>
      <c r="AY1147" s="253" t="s">
        <v>161</v>
      </c>
    </row>
    <row r="1148" s="2" customFormat="1" ht="24.15" customHeight="1">
      <c r="A1148" s="39"/>
      <c r="B1148" s="40"/>
      <c r="C1148" s="218" t="s">
        <v>654</v>
      </c>
      <c r="D1148" s="218" t="s">
        <v>162</v>
      </c>
      <c r="E1148" s="219" t="s">
        <v>1145</v>
      </c>
      <c r="F1148" s="220" t="s">
        <v>1146</v>
      </c>
      <c r="G1148" s="221" t="s">
        <v>253</v>
      </c>
      <c r="H1148" s="222">
        <v>35.399999999999999</v>
      </c>
      <c r="I1148" s="223"/>
      <c r="J1148" s="224">
        <f>ROUND(I1148*H1148,2)</f>
        <v>0</v>
      </c>
      <c r="K1148" s="225"/>
      <c r="L1148" s="45"/>
      <c r="M1148" s="226" t="s">
        <v>1</v>
      </c>
      <c r="N1148" s="227" t="s">
        <v>40</v>
      </c>
      <c r="O1148" s="92"/>
      <c r="P1148" s="228">
        <f>O1148*H1148</f>
        <v>0</v>
      </c>
      <c r="Q1148" s="228">
        <v>0</v>
      </c>
      <c r="R1148" s="228">
        <f>Q1148*H1148</f>
        <v>0</v>
      </c>
      <c r="S1148" s="228">
        <v>0</v>
      </c>
      <c r="T1148" s="229">
        <f>S1148*H1148</f>
        <v>0</v>
      </c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R1148" s="230" t="s">
        <v>254</v>
      </c>
      <c r="AT1148" s="230" t="s">
        <v>162</v>
      </c>
      <c r="AU1148" s="230" t="s">
        <v>83</v>
      </c>
      <c r="AY1148" s="18" t="s">
        <v>161</v>
      </c>
      <c r="BE1148" s="231">
        <f>IF(N1148="základní",J1148,0)</f>
        <v>0</v>
      </c>
      <c r="BF1148" s="231">
        <f>IF(N1148="snížená",J1148,0)</f>
        <v>0</v>
      </c>
      <c r="BG1148" s="231">
        <f>IF(N1148="zákl. přenesená",J1148,0)</f>
        <v>0</v>
      </c>
      <c r="BH1148" s="231">
        <f>IF(N1148="sníž. přenesená",J1148,0)</f>
        <v>0</v>
      </c>
      <c r="BI1148" s="231">
        <f>IF(N1148="nulová",J1148,0)</f>
        <v>0</v>
      </c>
      <c r="BJ1148" s="18" t="s">
        <v>83</v>
      </c>
      <c r="BK1148" s="231">
        <f>ROUND(I1148*H1148,2)</f>
        <v>0</v>
      </c>
      <c r="BL1148" s="18" t="s">
        <v>254</v>
      </c>
      <c r="BM1148" s="230" t="s">
        <v>1147</v>
      </c>
    </row>
    <row r="1149" s="13" customFormat="1">
      <c r="A1149" s="13"/>
      <c r="B1149" s="232"/>
      <c r="C1149" s="233"/>
      <c r="D1149" s="234" t="s">
        <v>165</v>
      </c>
      <c r="E1149" s="235" t="s">
        <v>1</v>
      </c>
      <c r="F1149" s="236" t="s">
        <v>1148</v>
      </c>
      <c r="G1149" s="233"/>
      <c r="H1149" s="235" t="s">
        <v>1</v>
      </c>
      <c r="I1149" s="237"/>
      <c r="J1149" s="233"/>
      <c r="K1149" s="233"/>
      <c r="L1149" s="238"/>
      <c r="M1149" s="239"/>
      <c r="N1149" s="240"/>
      <c r="O1149" s="240"/>
      <c r="P1149" s="240"/>
      <c r="Q1149" s="240"/>
      <c r="R1149" s="240"/>
      <c r="S1149" s="240"/>
      <c r="T1149" s="241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2" t="s">
        <v>165</v>
      </c>
      <c r="AU1149" s="242" t="s">
        <v>83</v>
      </c>
      <c r="AV1149" s="13" t="s">
        <v>83</v>
      </c>
      <c r="AW1149" s="13" t="s">
        <v>31</v>
      </c>
      <c r="AX1149" s="13" t="s">
        <v>75</v>
      </c>
      <c r="AY1149" s="242" t="s">
        <v>161</v>
      </c>
    </row>
    <row r="1150" s="15" customFormat="1">
      <c r="A1150" s="15"/>
      <c r="B1150" s="254"/>
      <c r="C1150" s="255"/>
      <c r="D1150" s="234" t="s">
        <v>165</v>
      </c>
      <c r="E1150" s="256" t="s">
        <v>1</v>
      </c>
      <c r="F1150" s="257" t="s">
        <v>1149</v>
      </c>
      <c r="G1150" s="255"/>
      <c r="H1150" s="258">
        <v>35.399999999999999</v>
      </c>
      <c r="I1150" s="259"/>
      <c r="J1150" s="255"/>
      <c r="K1150" s="255"/>
      <c r="L1150" s="260"/>
      <c r="M1150" s="261"/>
      <c r="N1150" s="262"/>
      <c r="O1150" s="262"/>
      <c r="P1150" s="262"/>
      <c r="Q1150" s="262"/>
      <c r="R1150" s="262"/>
      <c r="S1150" s="262"/>
      <c r="T1150" s="263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64" t="s">
        <v>165</v>
      </c>
      <c r="AU1150" s="264" t="s">
        <v>83</v>
      </c>
      <c r="AV1150" s="15" t="s">
        <v>85</v>
      </c>
      <c r="AW1150" s="15" t="s">
        <v>31</v>
      </c>
      <c r="AX1150" s="15" t="s">
        <v>75</v>
      </c>
      <c r="AY1150" s="264" t="s">
        <v>161</v>
      </c>
    </row>
    <row r="1151" s="16" customFormat="1">
      <c r="A1151" s="16"/>
      <c r="B1151" s="265"/>
      <c r="C1151" s="266"/>
      <c r="D1151" s="234" t="s">
        <v>165</v>
      </c>
      <c r="E1151" s="267" t="s">
        <v>1</v>
      </c>
      <c r="F1151" s="268" t="s">
        <v>215</v>
      </c>
      <c r="G1151" s="266"/>
      <c r="H1151" s="269">
        <v>35.399999999999999</v>
      </c>
      <c r="I1151" s="270"/>
      <c r="J1151" s="266"/>
      <c r="K1151" s="266"/>
      <c r="L1151" s="271"/>
      <c r="M1151" s="272"/>
      <c r="N1151" s="273"/>
      <c r="O1151" s="273"/>
      <c r="P1151" s="273"/>
      <c r="Q1151" s="273"/>
      <c r="R1151" s="273"/>
      <c r="S1151" s="273"/>
      <c r="T1151" s="274"/>
      <c r="U1151" s="16"/>
      <c r="V1151" s="16"/>
      <c r="W1151" s="16"/>
      <c r="X1151" s="16"/>
      <c r="Y1151" s="16"/>
      <c r="Z1151" s="16"/>
      <c r="AA1151" s="16"/>
      <c r="AB1151" s="16"/>
      <c r="AC1151" s="16"/>
      <c r="AD1151" s="16"/>
      <c r="AE1151" s="16"/>
      <c r="AT1151" s="275" t="s">
        <v>165</v>
      </c>
      <c r="AU1151" s="275" t="s">
        <v>83</v>
      </c>
      <c r="AV1151" s="16" t="s">
        <v>216</v>
      </c>
      <c r="AW1151" s="16" t="s">
        <v>31</v>
      </c>
      <c r="AX1151" s="16" t="s">
        <v>75</v>
      </c>
      <c r="AY1151" s="275" t="s">
        <v>161</v>
      </c>
    </row>
    <row r="1152" s="14" customFormat="1">
      <c r="A1152" s="14"/>
      <c r="B1152" s="243"/>
      <c r="C1152" s="244"/>
      <c r="D1152" s="234" t="s">
        <v>165</v>
      </c>
      <c r="E1152" s="245" t="s">
        <v>1</v>
      </c>
      <c r="F1152" s="246" t="s">
        <v>206</v>
      </c>
      <c r="G1152" s="244"/>
      <c r="H1152" s="247">
        <v>35.399999999999999</v>
      </c>
      <c r="I1152" s="248"/>
      <c r="J1152" s="244"/>
      <c r="K1152" s="244"/>
      <c r="L1152" s="249"/>
      <c r="M1152" s="250"/>
      <c r="N1152" s="251"/>
      <c r="O1152" s="251"/>
      <c r="P1152" s="251"/>
      <c r="Q1152" s="251"/>
      <c r="R1152" s="251"/>
      <c r="S1152" s="251"/>
      <c r="T1152" s="252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3" t="s">
        <v>165</v>
      </c>
      <c r="AU1152" s="253" t="s">
        <v>83</v>
      </c>
      <c r="AV1152" s="14" t="s">
        <v>164</v>
      </c>
      <c r="AW1152" s="14" t="s">
        <v>31</v>
      </c>
      <c r="AX1152" s="14" t="s">
        <v>83</v>
      </c>
      <c r="AY1152" s="253" t="s">
        <v>161</v>
      </c>
    </row>
    <row r="1153" s="2" customFormat="1" ht="16.5" customHeight="1">
      <c r="A1153" s="39"/>
      <c r="B1153" s="40"/>
      <c r="C1153" s="218" t="s">
        <v>1150</v>
      </c>
      <c r="D1153" s="218" t="s">
        <v>162</v>
      </c>
      <c r="E1153" s="219" t="s">
        <v>1151</v>
      </c>
      <c r="F1153" s="220" t="s">
        <v>1152</v>
      </c>
      <c r="G1153" s="221" t="s">
        <v>253</v>
      </c>
      <c r="H1153" s="222">
        <v>70.799999999999997</v>
      </c>
      <c r="I1153" s="223"/>
      <c r="J1153" s="224">
        <f>ROUND(I1153*H1153,2)</f>
        <v>0</v>
      </c>
      <c r="K1153" s="225"/>
      <c r="L1153" s="45"/>
      <c r="M1153" s="226" t="s">
        <v>1</v>
      </c>
      <c r="N1153" s="227" t="s">
        <v>40</v>
      </c>
      <c r="O1153" s="92"/>
      <c r="P1153" s="228">
        <f>O1153*H1153</f>
        <v>0</v>
      </c>
      <c r="Q1153" s="228">
        <v>0</v>
      </c>
      <c r="R1153" s="228">
        <f>Q1153*H1153</f>
        <v>0</v>
      </c>
      <c r="S1153" s="228">
        <v>0</v>
      </c>
      <c r="T1153" s="229">
        <f>S1153*H1153</f>
        <v>0</v>
      </c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R1153" s="230" t="s">
        <v>254</v>
      </c>
      <c r="AT1153" s="230" t="s">
        <v>162</v>
      </c>
      <c r="AU1153" s="230" t="s">
        <v>83</v>
      </c>
      <c r="AY1153" s="18" t="s">
        <v>161</v>
      </c>
      <c r="BE1153" s="231">
        <f>IF(N1153="základní",J1153,0)</f>
        <v>0</v>
      </c>
      <c r="BF1153" s="231">
        <f>IF(N1153="snížená",J1153,0)</f>
        <v>0</v>
      </c>
      <c r="BG1153" s="231">
        <f>IF(N1153="zákl. přenesená",J1153,0)</f>
        <v>0</v>
      </c>
      <c r="BH1153" s="231">
        <f>IF(N1153="sníž. přenesená",J1153,0)</f>
        <v>0</v>
      </c>
      <c r="BI1153" s="231">
        <f>IF(N1153="nulová",J1153,0)</f>
        <v>0</v>
      </c>
      <c r="BJ1153" s="18" t="s">
        <v>83</v>
      </c>
      <c r="BK1153" s="231">
        <f>ROUND(I1153*H1153,2)</f>
        <v>0</v>
      </c>
      <c r="BL1153" s="18" t="s">
        <v>254</v>
      </c>
      <c r="BM1153" s="230" t="s">
        <v>1153</v>
      </c>
    </row>
    <row r="1154" s="13" customFormat="1">
      <c r="A1154" s="13"/>
      <c r="B1154" s="232"/>
      <c r="C1154" s="233"/>
      <c r="D1154" s="234" t="s">
        <v>165</v>
      </c>
      <c r="E1154" s="235" t="s">
        <v>1</v>
      </c>
      <c r="F1154" s="236" t="s">
        <v>1154</v>
      </c>
      <c r="G1154" s="233"/>
      <c r="H1154" s="235" t="s">
        <v>1</v>
      </c>
      <c r="I1154" s="237"/>
      <c r="J1154" s="233"/>
      <c r="K1154" s="233"/>
      <c r="L1154" s="238"/>
      <c r="M1154" s="239"/>
      <c r="N1154" s="240"/>
      <c r="O1154" s="240"/>
      <c r="P1154" s="240"/>
      <c r="Q1154" s="240"/>
      <c r="R1154" s="240"/>
      <c r="S1154" s="240"/>
      <c r="T1154" s="241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2" t="s">
        <v>165</v>
      </c>
      <c r="AU1154" s="242" t="s">
        <v>83</v>
      </c>
      <c r="AV1154" s="13" t="s">
        <v>83</v>
      </c>
      <c r="AW1154" s="13" t="s">
        <v>31</v>
      </c>
      <c r="AX1154" s="13" t="s">
        <v>75</v>
      </c>
      <c r="AY1154" s="242" t="s">
        <v>161</v>
      </c>
    </row>
    <row r="1155" s="15" customFormat="1">
      <c r="A1155" s="15"/>
      <c r="B1155" s="254"/>
      <c r="C1155" s="255"/>
      <c r="D1155" s="234" t="s">
        <v>165</v>
      </c>
      <c r="E1155" s="256" t="s">
        <v>1</v>
      </c>
      <c r="F1155" s="257" t="s">
        <v>1155</v>
      </c>
      <c r="G1155" s="255"/>
      <c r="H1155" s="258">
        <v>70.799999999999997</v>
      </c>
      <c r="I1155" s="259"/>
      <c r="J1155" s="255"/>
      <c r="K1155" s="255"/>
      <c r="L1155" s="260"/>
      <c r="M1155" s="261"/>
      <c r="N1155" s="262"/>
      <c r="O1155" s="262"/>
      <c r="P1155" s="262"/>
      <c r="Q1155" s="262"/>
      <c r="R1155" s="262"/>
      <c r="S1155" s="262"/>
      <c r="T1155" s="263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T1155" s="264" t="s">
        <v>165</v>
      </c>
      <c r="AU1155" s="264" t="s">
        <v>83</v>
      </c>
      <c r="AV1155" s="15" t="s">
        <v>85</v>
      </c>
      <c r="AW1155" s="15" t="s">
        <v>31</v>
      </c>
      <c r="AX1155" s="15" t="s">
        <v>75</v>
      </c>
      <c r="AY1155" s="264" t="s">
        <v>161</v>
      </c>
    </row>
    <row r="1156" s="14" customFormat="1">
      <c r="A1156" s="14"/>
      <c r="B1156" s="243"/>
      <c r="C1156" s="244"/>
      <c r="D1156" s="234" t="s">
        <v>165</v>
      </c>
      <c r="E1156" s="245" t="s">
        <v>1</v>
      </c>
      <c r="F1156" s="246" t="s">
        <v>206</v>
      </c>
      <c r="G1156" s="244"/>
      <c r="H1156" s="247">
        <v>70.799999999999997</v>
      </c>
      <c r="I1156" s="248"/>
      <c r="J1156" s="244"/>
      <c r="K1156" s="244"/>
      <c r="L1156" s="249"/>
      <c r="M1156" s="250"/>
      <c r="N1156" s="251"/>
      <c r="O1156" s="251"/>
      <c r="P1156" s="251"/>
      <c r="Q1156" s="251"/>
      <c r="R1156" s="251"/>
      <c r="S1156" s="251"/>
      <c r="T1156" s="252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3" t="s">
        <v>165</v>
      </c>
      <c r="AU1156" s="253" t="s">
        <v>83</v>
      </c>
      <c r="AV1156" s="14" t="s">
        <v>164</v>
      </c>
      <c r="AW1156" s="14" t="s">
        <v>31</v>
      </c>
      <c r="AX1156" s="14" t="s">
        <v>83</v>
      </c>
      <c r="AY1156" s="253" t="s">
        <v>161</v>
      </c>
    </row>
    <row r="1157" s="2" customFormat="1" ht="16.5" customHeight="1">
      <c r="A1157" s="39"/>
      <c r="B1157" s="40"/>
      <c r="C1157" s="218" t="s">
        <v>1156</v>
      </c>
      <c r="D1157" s="218" t="s">
        <v>162</v>
      </c>
      <c r="E1157" s="219" t="s">
        <v>1157</v>
      </c>
      <c r="F1157" s="220" t="s">
        <v>1158</v>
      </c>
      <c r="G1157" s="221" t="s">
        <v>878</v>
      </c>
      <c r="H1157" s="289"/>
      <c r="I1157" s="223"/>
      <c r="J1157" s="224">
        <f>ROUND(I1157*H1157,2)</f>
        <v>0</v>
      </c>
      <c r="K1157" s="225"/>
      <c r="L1157" s="45"/>
      <c r="M1157" s="226" t="s">
        <v>1</v>
      </c>
      <c r="N1157" s="227" t="s">
        <v>40</v>
      </c>
      <c r="O1157" s="92"/>
      <c r="P1157" s="228">
        <f>O1157*H1157</f>
        <v>0</v>
      </c>
      <c r="Q1157" s="228">
        <v>0</v>
      </c>
      <c r="R1157" s="228">
        <f>Q1157*H1157</f>
        <v>0</v>
      </c>
      <c r="S1157" s="228">
        <v>0</v>
      </c>
      <c r="T1157" s="229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30" t="s">
        <v>254</v>
      </c>
      <c r="AT1157" s="230" t="s">
        <v>162</v>
      </c>
      <c r="AU1157" s="230" t="s">
        <v>83</v>
      </c>
      <c r="AY1157" s="18" t="s">
        <v>161</v>
      </c>
      <c r="BE1157" s="231">
        <f>IF(N1157="základní",J1157,0)</f>
        <v>0</v>
      </c>
      <c r="BF1157" s="231">
        <f>IF(N1157="snížená",J1157,0)</f>
        <v>0</v>
      </c>
      <c r="BG1157" s="231">
        <f>IF(N1157="zákl. přenesená",J1157,0)</f>
        <v>0</v>
      </c>
      <c r="BH1157" s="231">
        <f>IF(N1157="sníž. přenesená",J1157,0)</f>
        <v>0</v>
      </c>
      <c r="BI1157" s="231">
        <f>IF(N1157="nulová",J1157,0)</f>
        <v>0</v>
      </c>
      <c r="BJ1157" s="18" t="s">
        <v>83</v>
      </c>
      <c r="BK1157" s="231">
        <f>ROUND(I1157*H1157,2)</f>
        <v>0</v>
      </c>
      <c r="BL1157" s="18" t="s">
        <v>254</v>
      </c>
      <c r="BM1157" s="230" t="s">
        <v>1159</v>
      </c>
    </row>
    <row r="1158" s="2" customFormat="1" ht="24.15" customHeight="1">
      <c r="A1158" s="39"/>
      <c r="B1158" s="40"/>
      <c r="C1158" s="218" t="s">
        <v>1160</v>
      </c>
      <c r="D1158" s="218" t="s">
        <v>162</v>
      </c>
      <c r="E1158" s="219" t="s">
        <v>1161</v>
      </c>
      <c r="F1158" s="220" t="s">
        <v>1162</v>
      </c>
      <c r="G1158" s="221" t="s">
        <v>878</v>
      </c>
      <c r="H1158" s="289"/>
      <c r="I1158" s="223"/>
      <c r="J1158" s="224">
        <f>ROUND(I1158*H1158,2)</f>
        <v>0</v>
      </c>
      <c r="K1158" s="225"/>
      <c r="L1158" s="45"/>
      <c r="M1158" s="226" t="s">
        <v>1</v>
      </c>
      <c r="N1158" s="227" t="s">
        <v>40</v>
      </c>
      <c r="O1158" s="92"/>
      <c r="P1158" s="228">
        <f>O1158*H1158</f>
        <v>0</v>
      </c>
      <c r="Q1158" s="228">
        <v>0</v>
      </c>
      <c r="R1158" s="228">
        <f>Q1158*H1158</f>
        <v>0</v>
      </c>
      <c r="S1158" s="228">
        <v>0</v>
      </c>
      <c r="T1158" s="229">
        <f>S1158*H1158</f>
        <v>0</v>
      </c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R1158" s="230" t="s">
        <v>254</v>
      </c>
      <c r="AT1158" s="230" t="s">
        <v>162</v>
      </c>
      <c r="AU1158" s="230" t="s">
        <v>83</v>
      </c>
      <c r="AY1158" s="18" t="s">
        <v>161</v>
      </c>
      <c r="BE1158" s="231">
        <f>IF(N1158="základní",J1158,0)</f>
        <v>0</v>
      </c>
      <c r="BF1158" s="231">
        <f>IF(N1158="snížená",J1158,0)</f>
        <v>0</v>
      </c>
      <c r="BG1158" s="231">
        <f>IF(N1158="zákl. přenesená",J1158,0)</f>
        <v>0</v>
      </c>
      <c r="BH1158" s="231">
        <f>IF(N1158="sníž. přenesená",J1158,0)</f>
        <v>0</v>
      </c>
      <c r="BI1158" s="231">
        <f>IF(N1158="nulová",J1158,0)</f>
        <v>0</v>
      </c>
      <c r="BJ1158" s="18" t="s">
        <v>83</v>
      </c>
      <c r="BK1158" s="231">
        <f>ROUND(I1158*H1158,2)</f>
        <v>0</v>
      </c>
      <c r="BL1158" s="18" t="s">
        <v>254</v>
      </c>
      <c r="BM1158" s="230" t="s">
        <v>1163</v>
      </c>
    </row>
    <row r="1159" s="12" customFormat="1" ht="25.92" customHeight="1">
      <c r="A1159" s="12"/>
      <c r="B1159" s="204"/>
      <c r="C1159" s="205"/>
      <c r="D1159" s="206" t="s">
        <v>74</v>
      </c>
      <c r="E1159" s="207" t="s">
        <v>1164</v>
      </c>
      <c r="F1159" s="207" t="s">
        <v>1165</v>
      </c>
      <c r="G1159" s="205"/>
      <c r="H1159" s="205"/>
      <c r="I1159" s="208"/>
      <c r="J1159" s="209">
        <f>BK1159</f>
        <v>0</v>
      </c>
      <c r="K1159" s="205"/>
      <c r="L1159" s="210"/>
      <c r="M1159" s="211"/>
      <c r="N1159" s="212"/>
      <c r="O1159" s="212"/>
      <c r="P1159" s="213">
        <f>SUM(P1160:P1170)</f>
        <v>0</v>
      </c>
      <c r="Q1159" s="212"/>
      <c r="R1159" s="213">
        <f>SUM(R1160:R1170)</f>
        <v>0</v>
      </c>
      <c r="S1159" s="212"/>
      <c r="T1159" s="214">
        <f>SUM(T1160:T1170)</f>
        <v>0</v>
      </c>
      <c r="U1159" s="12"/>
      <c r="V1159" s="12"/>
      <c r="W1159" s="12"/>
      <c r="X1159" s="12"/>
      <c r="Y1159" s="12"/>
      <c r="Z1159" s="12"/>
      <c r="AA1159" s="12"/>
      <c r="AB1159" s="12"/>
      <c r="AC1159" s="12"/>
      <c r="AD1159" s="12"/>
      <c r="AE1159" s="12"/>
      <c r="AR1159" s="215" t="s">
        <v>85</v>
      </c>
      <c r="AT1159" s="216" t="s">
        <v>74</v>
      </c>
      <c r="AU1159" s="216" t="s">
        <v>75</v>
      </c>
      <c r="AY1159" s="215" t="s">
        <v>161</v>
      </c>
      <c r="BK1159" s="217">
        <f>SUM(BK1160:BK1170)</f>
        <v>0</v>
      </c>
    </row>
    <row r="1160" s="2" customFormat="1" ht="24.15" customHeight="1">
      <c r="A1160" s="39"/>
      <c r="B1160" s="40"/>
      <c r="C1160" s="218" t="s">
        <v>663</v>
      </c>
      <c r="D1160" s="218" t="s">
        <v>162</v>
      </c>
      <c r="E1160" s="219" t="s">
        <v>1166</v>
      </c>
      <c r="F1160" s="220" t="s">
        <v>1167</v>
      </c>
      <c r="G1160" s="221" t="s">
        <v>1168</v>
      </c>
      <c r="H1160" s="222">
        <v>1</v>
      </c>
      <c r="I1160" s="223"/>
      <c r="J1160" s="224">
        <f>ROUND(I1160*H1160,2)</f>
        <v>0</v>
      </c>
      <c r="K1160" s="225"/>
      <c r="L1160" s="45"/>
      <c r="M1160" s="226" t="s">
        <v>1</v>
      </c>
      <c r="N1160" s="227" t="s">
        <v>40</v>
      </c>
      <c r="O1160" s="92"/>
      <c r="P1160" s="228">
        <f>O1160*H1160</f>
        <v>0</v>
      </c>
      <c r="Q1160" s="228">
        <v>0</v>
      </c>
      <c r="R1160" s="228">
        <f>Q1160*H1160</f>
        <v>0</v>
      </c>
      <c r="S1160" s="228">
        <v>0</v>
      </c>
      <c r="T1160" s="229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30" t="s">
        <v>254</v>
      </c>
      <c r="AT1160" s="230" t="s">
        <v>162</v>
      </c>
      <c r="AU1160" s="230" t="s">
        <v>83</v>
      </c>
      <c r="AY1160" s="18" t="s">
        <v>161</v>
      </c>
      <c r="BE1160" s="231">
        <f>IF(N1160="základní",J1160,0)</f>
        <v>0</v>
      </c>
      <c r="BF1160" s="231">
        <f>IF(N1160="snížená",J1160,0)</f>
        <v>0</v>
      </c>
      <c r="BG1160" s="231">
        <f>IF(N1160="zákl. přenesená",J1160,0)</f>
        <v>0</v>
      </c>
      <c r="BH1160" s="231">
        <f>IF(N1160="sníž. přenesená",J1160,0)</f>
        <v>0</v>
      </c>
      <c r="BI1160" s="231">
        <f>IF(N1160="nulová",J1160,0)</f>
        <v>0</v>
      </c>
      <c r="BJ1160" s="18" t="s">
        <v>83</v>
      </c>
      <c r="BK1160" s="231">
        <f>ROUND(I1160*H1160,2)</f>
        <v>0</v>
      </c>
      <c r="BL1160" s="18" t="s">
        <v>254</v>
      </c>
      <c r="BM1160" s="230" t="s">
        <v>1169</v>
      </c>
    </row>
    <row r="1161" s="2" customFormat="1" ht="24.15" customHeight="1">
      <c r="A1161" s="39"/>
      <c r="B1161" s="40"/>
      <c r="C1161" s="218" t="s">
        <v>1170</v>
      </c>
      <c r="D1161" s="218" t="s">
        <v>162</v>
      </c>
      <c r="E1161" s="219" t="s">
        <v>1171</v>
      </c>
      <c r="F1161" s="220" t="s">
        <v>1167</v>
      </c>
      <c r="G1161" s="221" t="s">
        <v>1168</v>
      </c>
      <c r="H1161" s="222">
        <v>1</v>
      </c>
      <c r="I1161" s="223"/>
      <c r="J1161" s="224">
        <f>ROUND(I1161*H1161,2)</f>
        <v>0</v>
      </c>
      <c r="K1161" s="225"/>
      <c r="L1161" s="45"/>
      <c r="M1161" s="226" t="s">
        <v>1</v>
      </c>
      <c r="N1161" s="227" t="s">
        <v>40</v>
      </c>
      <c r="O1161" s="92"/>
      <c r="P1161" s="228">
        <f>O1161*H1161</f>
        <v>0</v>
      </c>
      <c r="Q1161" s="228">
        <v>0</v>
      </c>
      <c r="R1161" s="228">
        <f>Q1161*H1161</f>
        <v>0</v>
      </c>
      <c r="S1161" s="228">
        <v>0</v>
      </c>
      <c r="T1161" s="229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30" t="s">
        <v>254</v>
      </c>
      <c r="AT1161" s="230" t="s">
        <v>162</v>
      </c>
      <c r="AU1161" s="230" t="s">
        <v>83</v>
      </c>
      <c r="AY1161" s="18" t="s">
        <v>161</v>
      </c>
      <c r="BE1161" s="231">
        <f>IF(N1161="základní",J1161,0)</f>
        <v>0</v>
      </c>
      <c r="BF1161" s="231">
        <f>IF(N1161="snížená",J1161,0)</f>
        <v>0</v>
      </c>
      <c r="BG1161" s="231">
        <f>IF(N1161="zákl. přenesená",J1161,0)</f>
        <v>0</v>
      </c>
      <c r="BH1161" s="231">
        <f>IF(N1161="sníž. přenesená",J1161,0)</f>
        <v>0</v>
      </c>
      <c r="BI1161" s="231">
        <f>IF(N1161="nulová",J1161,0)</f>
        <v>0</v>
      </c>
      <c r="BJ1161" s="18" t="s">
        <v>83</v>
      </c>
      <c r="BK1161" s="231">
        <f>ROUND(I1161*H1161,2)</f>
        <v>0</v>
      </c>
      <c r="BL1161" s="18" t="s">
        <v>254</v>
      </c>
      <c r="BM1161" s="230" t="s">
        <v>1172</v>
      </c>
    </row>
    <row r="1162" s="2" customFormat="1" ht="24.15" customHeight="1">
      <c r="A1162" s="39"/>
      <c r="B1162" s="40"/>
      <c r="C1162" s="218" t="s">
        <v>668</v>
      </c>
      <c r="D1162" s="218" t="s">
        <v>162</v>
      </c>
      <c r="E1162" s="219" t="s">
        <v>1171</v>
      </c>
      <c r="F1162" s="220" t="s">
        <v>1167</v>
      </c>
      <c r="G1162" s="221" t="s">
        <v>1168</v>
      </c>
      <c r="H1162" s="222">
        <v>1</v>
      </c>
      <c r="I1162" s="223"/>
      <c r="J1162" s="224">
        <f>ROUND(I1162*H1162,2)</f>
        <v>0</v>
      </c>
      <c r="K1162" s="225"/>
      <c r="L1162" s="45"/>
      <c r="M1162" s="226" t="s">
        <v>1</v>
      </c>
      <c r="N1162" s="227" t="s">
        <v>40</v>
      </c>
      <c r="O1162" s="92"/>
      <c r="P1162" s="228">
        <f>O1162*H1162</f>
        <v>0</v>
      </c>
      <c r="Q1162" s="228">
        <v>0</v>
      </c>
      <c r="R1162" s="228">
        <f>Q1162*H1162</f>
        <v>0</v>
      </c>
      <c r="S1162" s="228">
        <v>0</v>
      </c>
      <c r="T1162" s="229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30" t="s">
        <v>254</v>
      </c>
      <c r="AT1162" s="230" t="s">
        <v>162</v>
      </c>
      <c r="AU1162" s="230" t="s">
        <v>83</v>
      </c>
      <c r="AY1162" s="18" t="s">
        <v>161</v>
      </c>
      <c r="BE1162" s="231">
        <f>IF(N1162="základní",J1162,0)</f>
        <v>0</v>
      </c>
      <c r="BF1162" s="231">
        <f>IF(N1162="snížená",J1162,0)</f>
        <v>0</v>
      </c>
      <c r="BG1162" s="231">
        <f>IF(N1162="zákl. přenesená",J1162,0)</f>
        <v>0</v>
      </c>
      <c r="BH1162" s="231">
        <f>IF(N1162="sníž. přenesená",J1162,0)</f>
        <v>0</v>
      </c>
      <c r="BI1162" s="231">
        <f>IF(N1162="nulová",J1162,0)</f>
        <v>0</v>
      </c>
      <c r="BJ1162" s="18" t="s">
        <v>83</v>
      </c>
      <c r="BK1162" s="231">
        <f>ROUND(I1162*H1162,2)</f>
        <v>0</v>
      </c>
      <c r="BL1162" s="18" t="s">
        <v>254</v>
      </c>
      <c r="BM1162" s="230" t="s">
        <v>1173</v>
      </c>
    </row>
    <row r="1163" s="2" customFormat="1" ht="24.15" customHeight="1">
      <c r="A1163" s="39"/>
      <c r="B1163" s="40"/>
      <c r="C1163" s="218" t="s">
        <v>1174</v>
      </c>
      <c r="D1163" s="218" t="s">
        <v>162</v>
      </c>
      <c r="E1163" s="219" t="s">
        <v>1175</v>
      </c>
      <c r="F1163" s="220" t="s">
        <v>1167</v>
      </c>
      <c r="G1163" s="221" t="s">
        <v>1168</v>
      </c>
      <c r="H1163" s="222">
        <v>8</v>
      </c>
      <c r="I1163" s="223"/>
      <c r="J1163" s="224">
        <f>ROUND(I1163*H1163,2)</f>
        <v>0</v>
      </c>
      <c r="K1163" s="225"/>
      <c r="L1163" s="45"/>
      <c r="M1163" s="226" t="s">
        <v>1</v>
      </c>
      <c r="N1163" s="227" t="s">
        <v>40</v>
      </c>
      <c r="O1163" s="92"/>
      <c r="P1163" s="228">
        <f>O1163*H1163</f>
        <v>0</v>
      </c>
      <c r="Q1163" s="228">
        <v>0</v>
      </c>
      <c r="R1163" s="228">
        <f>Q1163*H1163</f>
        <v>0</v>
      </c>
      <c r="S1163" s="228">
        <v>0</v>
      </c>
      <c r="T1163" s="229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30" t="s">
        <v>254</v>
      </c>
      <c r="AT1163" s="230" t="s">
        <v>162</v>
      </c>
      <c r="AU1163" s="230" t="s">
        <v>83</v>
      </c>
      <c r="AY1163" s="18" t="s">
        <v>161</v>
      </c>
      <c r="BE1163" s="231">
        <f>IF(N1163="základní",J1163,0)</f>
        <v>0</v>
      </c>
      <c r="BF1163" s="231">
        <f>IF(N1163="snížená",J1163,0)</f>
        <v>0</v>
      </c>
      <c r="BG1163" s="231">
        <f>IF(N1163="zákl. přenesená",J1163,0)</f>
        <v>0</v>
      </c>
      <c r="BH1163" s="231">
        <f>IF(N1163="sníž. přenesená",J1163,0)</f>
        <v>0</v>
      </c>
      <c r="BI1163" s="231">
        <f>IF(N1163="nulová",J1163,0)</f>
        <v>0</v>
      </c>
      <c r="BJ1163" s="18" t="s">
        <v>83</v>
      </c>
      <c r="BK1163" s="231">
        <f>ROUND(I1163*H1163,2)</f>
        <v>0</v>
      </c>
      <c r="BL1163" s="18" t="s">
        <v>254</v>
      </c>
      <c r="BM1163" s="230" t="s">
        <v>1176</v>
      </c>
    </row>
    <row r="1164" s="2" customFormat="1" ht="24.15" customHeight="1">
      <c r="A1164" s="39"/>
      <c r="B1164" s="40"/>
      <c r="C1164" s="218" t="s">
        <v>673</v>
      </c>
      <c r="D1164" s="218" t="s">
        <v>162</v>
      </c>
      <c r="E1164" s="219" t="s">
        <v>1177</v>
      </c>
      <c r="F1164" s="220" t="s">
        <v>1167</v>
      </c>
      <c r="G1164" s="221" t="s">
        <v>1168</v>
      </c>
      <c r="H1164" s="222">
        <v>2</v>
      </c>
      <c r="I1164" s="223"/>
      <c r="J1164" s="224">
        <f>ROUND(I1164*H1164,2)</f>
        <v>0</v>
      </c>
      <c r="K1164" s="225"/>
      <c r="L1164" s="45"/>
      <c r="M1164" s="226" t="s">
        <v>1</v>
      </c>
      <c r="N1164" s="227" t="s">
        <v>40</v>
      </c>
      <c r="O1164" s="92"/>
      <c r="P1164" s="228">
        <f>O1164*H1164</f>
        <v>0</v>
      </c>
      <c r="Q1164" s="228">
        <v>0</v>
      </c>
      <c r="R1164" s="228">
        <f>Q1164*H1164</f>
        <v>0</v>
      </c>
      <c r="S1164" s="228">
        <v>0</v>
      </c>
      <c r="T1164" s="229">
        <f>S1164*H1164</f>
        <v>0</v>
      </c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R1164" s="230" t="s">
        <v>254</v>
      </c>
      <c r="AT1164" s="230" t="s">
        <v>162</v>
      </c>
      <c r="AU1164" s="230" t="s">
        <v>83</v>
      </c>
      <c r="AY1164" s="18" t="s">
        <v>161</v>
      </c>
      <c r="BE1164" s="231">
        <f>IF(N1164="základní",J1164,0)</f>
        <v>0</v>
      </c>
      <c r="BF1164" s="231">
        <f>IF(N1164="snížená",J1164,0)</f>
        <v>0</v>
      </c>
      <c r="BG1164" s="231">
        <f>IF(N1164="zákl. přenesená",J1164,0)</f>
        <v>0</v>
      </c>
      <c r="BH1164" s="231">
        <f>IF(N1164="sníž. přenesená",J1164,0)</f>
        <v>0</v>
      </c>
      <c r="BI1164" s="231">
        <f>IF(N1164="nulová",J1164,0)</f>
        <v>0</v>
      </c>
      <c r="BJ1164" s="18" t="s">
        <v>83</v>
      </c>
      <c r="BK1164" s="231">
        <f>ROUND(I1164*H1164,2)</f>
        <v>0</v>
      </c>
      <c r="BL1164" s="18" t="s">
        <v>254</v>
      </c>
      <c r="BM1164" s="230" t="s">
        <v>1178</v>
      </c>
    </row>
    <row r="1165" s="2" customFormat="1" ht="24.15" customHeight="1">
      <c r="A1165" s="39"/>
      <c r="B1165" s="40"/>
      <c r="C1165" s="218" t="s">
        <v>1179</v>
      </c>
      <c r="D1165" s="218" t="s">
        <v>162</v>
      </c>
      <c r="E1165" s="219" t="s">
        <v>1180</v>
      </c>
      <c r="F1165" s="220" t="s">
        <v>1167</v>
      </c>
      <c r="G1165" s="221" t="s">
        <v>1168</v>
      </c>
      <c r="H1165" s="222">
        <v>4</v>
      </c>
      <c r="I1165" s="223"/>
      <c r="J1165" s="224">
        <f>ROUND(I1165*H1165,2)</f>
        <v>0</v>
      </c>
      <c r="K1165" s="225"/>
      <c r="L1165" s="45"/>
      <c r="M1165" s="226" t="s">
        <v>1</v>
      </c>
      <c r="N1165" s="227" t="s">
        <v>40</v>
      </c>
      <c r="O1165" s="92"/>
      <c r="P1165" s="228">
        <f>O1165*H1165</f>
        <v>0</v>
      </c>
      <c r="Q1165" s="228">
        <v>0</v>
      </c>
      <c r="R1165" s="228">
        <f>Q1165*H1165</f>
        <v>0</v>
      </c>
      <c r="S1165" s="228">
        <v>0</v>
      </c>
      <c r="T1165" s="229">
        <f>S1165*H1165</f>
        <v>0</v>
      </c>
      <c r="U1165" s="39"/>
      <c r="V1165" s="39"/>
      <c r="W1165" s="39"/>
      <c r="X1165" s="39"/>
      <c r="Y1165" s="39"/>
      <c r="Z1165" s="39"/>
      <c r="AA1165" s="39"/>
      <c r="AB1165" s="39"/>
      <c r="AC1165" s="39"/>
      <c r="AD1165" s="39"/>
      <c r="AE1165" s="39"/>
      <c r="AR1165" s="230" t="s">
        <v>254</v>
      </c>
      <c r="AT1165" s="230" t="s">
        <v>162</v>
      </c>
      <c r="AU1165" s="230" t="s">
        <v>83</v>
      </c>
      <c r="AY1165" s="18" t="s">
        <v>161</v>
      </c>
      <c r="BE1165" s="231">
        <f>IF(N1165="základní",J1165,0)</f>
        <v>0</v>
      </c>
      <c r="BF1165" s="231">
        <f>IF(N1165="snížená",J1165,0)</f>
        <v>0</v>
      </c>
      <c r="BG1165" s="231">
        <f>IF(N1165="zákl. přenesená",J1165,0)</f>
        <v>0</v>
      </c>
      <c r="BH1165" s="231">
        <f>IF(N1165="sníž. přenesená",J1165,0)</f>
        <v>0</v>
      </c>
      <c r="BI1165" s="231">
        <f>IF(N1165="nulová",J1165,0)</f>
        <v>0</v>
      </c>
      <c r="BJ1165" s="18" t="s">
        <v>83</v>
      </c>
      <c r="BK1165" s="231">
        <f>ROUND(I1165*H1165,2)</f>
        <v>0</v>
      </c>
      <c r="BL1165" s="18" t="s">
        <v>254</v>
      </c>
      <c r="BM1165" s="230" t="s">
        <v>1181</v>
      </c>
    </row>
    <row r="1166" s="2" customFormat="1" ht="24.15" customHeight="1">
      <c r="A1166" s="39"/>
      <c r="B1166" s="40"/>
      <c r="C1166" s="218" t="s">
        <v>678</v>
      </c>
      <c r="D1166" s="218" t="s">
        <v>162</v>
      </c>
      <c r="E1166" s="219" t="s">
        <v>1182</v>
      </c>
      <c r="F1166" s="220" t="s">
        <v>1183</v>
      </c>
      <c r="G1166" s="221" t="s">
        <v>1168</v>
      </c>
      <c r="H1166" s="222">
        <v>1</v>
      </c>
      <c r="I1166" s="223"/>
      <c r="J1166" s="224">
        <f>ROUND(I1166*H1166,2)</f>
        <v>0</v>
      </c>
      <c r="K1166" s="225"/>
      <c r="L1166" s="45"/>
      <c r="M1166" s="226" t="s">
        <v>1</v>
      </c>
      <c r="N1166" s="227" t="s">
        <v>40</v>
      </c>
      <c r="O1166" s="92"/>
      <c r="P1166" s="228">
        <f>O1166*H1166</f>
        <v>0</v>
      </c>
      <c r="Q1166" s="228">
        <v>0</v>
      </c>
      <c r="R1166" s="228">
        <f>Q1166*H1166</f>
        <v>0</v>
      </c>
      <c r="S1166" s="228">
        <v>0</v>
      </c>
      <c r="T1166" s="229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30" t="s">
        <v>254</v>
      </c>
      <c r="AT1166" s="230" t="s">
        <v>162</v>
      </c>
      <c r="AU1166" s="230" t="s">
        <v>83</v>
      </c>
      <c r="AY1166" s="18" t="s">
        <v>161</v>
      </c>
      <c r="BE1166" s="231">
        <f>IF(N1166="základní",J1166,0)</f>
        <v>0</v>
      </c>
      <c r="BF1166" s="231">
        <f>IF(N1166="snížená",J1166,0)</f>
        <v>0</v>
      </c>
      <c r="BG1166" s="231">
        <f>IF(N1166="zákl. přenesená",J1166,0)</f>
        <v>0</v>
      </c>
      <c r="BH1166" s="231">
        <f>IF(N1166="sníž. přenesená",J1166,0)</f>
        <v>0</v>
      </c>
      <c r="BI1166" s="231">
        <f>IF(N1166="nulová",J1166,0)</f>
        <v>0</v>
      </c>
      <c r="BJ1166" s="18" t="s">
        <v>83</v>
      </c>
      <c r="BK1166" s="231">
        <f>ROUND(I1166*H1166,2)</f>
        <v>0</v>
      </c>
      <c r="BL1166" s="18" t="s">
        <v>254</v>
      </c>
      <c r="BM1166" s="230" t="s">
        <v>1184</v>
      </c>
    </row>
    <row r="1167" s="2" customFormat="1" ht="24.15" customHeight="1">
      <c r="A1167" s="39"/>
      <c r="B1167" s="40"/>
      <c r="C1167" s="218" t="s">
        <v>1185</v>
      </c>
      <c r="D1167" s="218" t="s">
        <v>162</v>
      </c>
      <c r="E1167" s="219" t="s">
        <v>1186</v>
      </c>
      <c r="F1167" s="220" t="s">
        <v>1183</v>
      </c>
      <c r="G1167" s="221" t="s">
        <v>1168</v>
      </c>
      <c r="H1167" s="222">
        <v>1</v>
      </c>
      <c r="I1167" s="223"/>
      <c r="J1167" s="224">
        <f>ROUND(I1167*H1167,2)</f>
        <v>0</v>
      </c>
      <c r="K1167" s="225"/>
      <c r="L1167" s="45"/>
      <c r="M1167" s="226" t="s">
        <v>1</v>
      </c>
      <c r="N1167" s="227" t="s">
        <v>40</v>
      </c>
      <c r="O1167" s="92"/>
      <c r="P1167" s="228">
        <f>O1167*H1167</f>
        <v>0</v>
      </c>
      <c r="Q1167" s="228">
        <v>0</v>
      </c>
      <c r="R1167" s="228">
        <f>Q1167*H1167</f>
        <v>0</v>
      </c>
      <c r="S1167" s="228">
        <v>0</v>
      </c>
      <c r="T1167" s="229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30" t="s">
        <v>254</v>
      </c>
      <c r="AT1167" s="230" t="s">
        <v>162</v>
      </c>
      <c r="AU1167" s="230" t="s">
        <v>83</v>
      </c>
      <c r="AY1167" s="18" t="s">
        <v>161</v>
      </c>
      <c r="BE1167" s="231">
        <f>IF(N1167="základní",J1167,0)</f>
        <v>0</v>
      </c>
      <c r="BF1167" s="231">
        <f>IF(N1167="snížená",J1167,0)</f>
        <v>0</v>
      </c>
      <c r="BG1167" s="231">
        <f>IF(N1167="zákl. přenesená",J1167,0)</f>
        <v>0</v>
      </c>
      <c r="BH1167" s="231">
        <f>IF(N1167="sníž. přenesená",J1167,0)</f>
        <v>0</v>
      </c>
      <c r="BI1167" s="231">
        <f>IF(N1167="nulová",J1167,0)</f>
        <v>0</v>
      </c>
      <c r="BJ1167" s="18" t="s">
        <v>83</v>
      </c>
      <c r="BK1167" s="231">
        <f>ROUND(I1167*H1167,2)</f>
        <v>0</v>
      </c>
      <c r="BL1167" s="18" t="s">
        <v>254</v>
      </c>
      <c r="BM1167" s="230" t="s">
        <v>1187</v>
      </c>
    </row>
    <row r="1168" s="2" customFormat="1" ht="24.15" customHeight="1">
      <c r="A1168" s="39"/>
      <c r="B1168" s="40"/>
      <c r="C1168" s="218" t="s">
        <v>684</v>
      </c>
      <c r="D1168" s="218" t="s">
        <v>162</v>
      </c>
      <c r="E1168" s="219" t="s">
        <v>1188</v>
      </c>
      <c r="F1168" s="220" t="s">
        <v>1183</v>
      </c>
      <c r="G1168" s="221" t="s">
        <v>1168</v>
      </c>
      <c r="H1168" s="222">
        <v>1</v>
      </c>
      <c r="I1168" s="223"/>
      <c r="J1168" s="224">
        <f>ROUND(I1168*H1168,2)</f>
        <v>0</v>
      </c>
      <c r="K1168" s="225"/>
      <c r="L1168" s="45"/>
      <c r="M1168" s="226" t="s">
        <v>1</v>
      </c>
      <c r="N1168" s="227" t="s">
        <v>40</v>
      </c>
      <c r="O1168" s="92"/>
      <c r="P1168" s="228">
        <f>O1168*H1168</f>
        <v>0</v>
      </c>
      <c r="Q1168" s="228">
        <v>0</v>
      </c>
      <c r="R1168" s="228">
        <f>Q1168*H1168</f>
        <v>0</v>
      </c>
      <c r="S1168" s="228">
        <v>0</v>
      </c>
      <c r="T1168" s="229">
        <f>S1168*H1168</f>
        <v>0</v>
      </c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R1168" s="230" t="s">
        <v>254</v>
      </c>
      <c r="AT1168" s="230" t="s">
        <v>162</v>
      </c>
      <c r="AU1168" s="230" t="s">
        <v>83</v>
      </c>
      <c r="AY1168" s="18" t="s">
        <v>161</v>
      </c>
      <c r="BE1168" s="231">
        <f>IF(N1168="základní",J1168,0)</f>
        <v>0</v>
      </c>
      <c r="BF1168" s="231">
        <f>IF(N1168="snížená",J1168,0)</f>
        <v>0</v>
      </c>
      <c r="BG1168" s="231">
        <f>IF(N1168="zákl. přenesená",J1168,0)</f>
        <v>0</v>
      </c>
      <c r="BH1168" s="231">
        <f>IF(N1168="sníž. přenesená",J1168,0)</f>
        <v>0</v>
      </c>
      <c r="BI1168" s="231">
        <f>IF(N1168="nulová",J1168,0)</f>
        <v>0</v>
      </c>
      <c r="BJ1168" s="18" t="s">
        <v>83</v>
      </c>
      <c r="BK1168" s="231">
        <f>ROUND(I1168*H1168,2)</f>
        <v>0</v>
      </c>
      <c r="BL1168" s="18" t="s">
        <v>254</v>
      </c>
      <c r="BM1168" s="230" t="s">
        <v>1189</v>
      </c>
    </row>
    <row r="1169" s="2" customFormat="1" ht="24.15" customHeight="1">
      <c r="A1169" s="39"/>
      <c r="B1169" s="40"/>
      <c r="C1169" s="218" t="s">
        <v>1190</v>
      </c>
      <c r="D1169" s="218" t="s">
        <v>162</v>
      </c>
      <c r="E1169" s="219" t="s">
        <v>1191</v>
      </c>
      <c r="F1169" s="220" t="s">
        <v>1192</v>
      </c>
      <c r="G1169" s="221" t="s">
        <v>1168</v>
      </c>
      <c r="H1169" s="222">
        <v>2</v>
      </c>
      <c r="I1169" s="223"/>
      <c r="J1169" s="224">
        <f>ROUND(I1169*H1169,2)</f>
        <v>0</v>
      </c>
      <c r="K1169" s="225"/>
      <c r="L1169" s="45"/>
      <c r="M1169" s="226" t="s">
        <v>1</v>
      </c>
      <c r="N1169" s="227" t="s">
        <v>40</v>
      </c>
      <c r="O1169" s="92"/>
      <c r="P1169" s="228">
        <f>O1169*H1169</f>
        <v>0</v>
      </c>
      <c r="Q1169" s="228">
        <v>0</v>
      </c>
      <c r="R1169" s="228">
        <f>Q1169*H1169</f>
        <v>0</v>
      </c>
      <c r="S1169" s="228">
        <v>0</v>
      </c>
      <c r="T1169" s="229">
        <f>S1169*H1169</f>
        <v>0</v>
      </c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R1169" s="230" t="s">
        <v>254</v>
      </c>
      <c r="AT1169" s="230" t="s">
        <v>162</v>
      </c>
      <c r="AU1169" s="230" t="s">
        <v>83</v>
      </c>
      <c r="AY1169" s="18" t="s">
        <v>161</v>
      </c>
      <c r="BE1169" s="231">
        <f>IF(N1169="základní",J1169,0)</f>
        <v>0</v>
      </c>
      <c r="BF1169" s="231">
        <f>IF(N1169="snížená",J1169,0)</f>
        <v>0</v>
      </c>
      <c r="BG1169" s="231">
        <f>IF(N1169="zákl. přenesená",J1169,0)</f>
        <v>0</v>
      </c>
      <c r="BH1169" s="231">
        <f>IF(N1169="sníž. přenesená",J1169,0)</f>
        <v>0</v>
      </c>
      <c r="BI1169" s="231">
        <f>IF(N1169="nulová",J1169,0)</f>
        <v>0</v>
      </c>
      <c r="BJ1169" s="18" t="s">
        <v>83</v>
      </c>
      <c r="BK1169" s="231">
        <f>ROUND(I1169*H1169,2)</f>
        <v>0</v>
      </c>
      <c r="BL1169" s="18" t="s">
        <v>254</v>
      </c>
      <c r="BM1169" s="230" t="s">
        <v>1193</v>
      </c>
    </row>
    <row r="1170" s="2" customFormat="1" ht="24.15" customHeight="1">
      <c r="A1170" s="39"/>
      <c r="B1170" s="40"/>
      <c r="C1170" s="218" t="s">
        <v>690</v>
      </c>
      <c r="D1170" s="218" t="s">
        <v>162</v>
      </c>
      <c r="E1170" s="219" t="s">
        <v>1194</v>
      </c>
      <c r="F1170" s="220" t="s">
        <v>1192</v>
      </c>
      <c r="G1170" s="221" t="s">
        <v>1168</v>
      </c>
      <c r="H1170" s="222">
        <v>2</v>
      </c>
      <c r="I1170" s="223"/>
      <c r="J1170" s="224">
        <f>ROUND(I1170*H1170,2)</f>
        <v>0</v>
      </c>
      <c r="K1170" s="225"/>
      <c r="L1170" s="45"/>
      <c r="M1170" s="226" t="s">
        <v>1</v>
      </c>
      <c r="N1170" s="227" t="s">
        <v>40</v>
      </c>
      <c r="O1170" s="92"/>
      <c r="P1170" s="228">
        <f>O1170*H1170</f>
        <v>0</v>
      </c>
      <c r="Q1170" s="228">
        <v>0</v>
      </c>
      <c r="R1170" s="228">
        <f>Q1170*H1170</f>
        <v>0</v>
      </c>
      <c r="S1170" s="228">
        <v>0</v>
      </c>
      <c r="T1170" s="229">
        <f>S1170*H1170</f>
        <v>0</v>
      </c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R1170" s="230" t="s">
        <v>254</v>
      </c>
      <c r="AT1170" s="230" t="s">
        <v>162</v>
      </c>
      <c r="AU1170" s="230" t="s">
        <v>83</v>
      </c>
      <c r="AY1170" s="18" t="s">
        <v>161</v>
      </c>
      <c r="BE1170" s="231">
        <f>IF(N1170="základní",J1170,0)</f>
        <v>0</v>
      </c>
      <c r="BF1170" s="231">
        <f>IF(N1170="snížená",J1170,0)</f>
        <v>0</v>
      </c>
      <c r="BG1170" s="231">
        <f>IF(N1170="zákl. přenesená",J1170,0)</f>
        <v>0</v>
      </c>
      <c r="BH1170" s="231">
        <f>IF(N1170="sníž. přenesená",J1170,0)</f>
        <v>0</v>
      </c>
      <c r="BI1170" s="231">
        <f>IF(N1170="nulová",J1170,0)</f>
        <v>0</v>
      </c>
      <c r="BJ1170" s="18" t="s">
        <v>83</v>
      </c>
      <c r="BK1170" s="231">
        <f>ROUND(I1170*H1170,2)</f>
        <v>0</v>
      </c>
      <c r="BL1170" s="18" t="s">
        <v>254</v>
      </c>
      <c r="BM1170" s="230" t="s">
        <v>1195</v>
      </c>
    </row>
    <row r="1171" s="12" customFormat="1" ht="25.92" customHeight="1">
      <c r="A1171" s="12"/>
      <c r="B1171" s="204"/>
      <c r="C1171" s="205"/>
      <c r="D1171" s="206" t="s">
        <v>74</v>
      </c>
      <c r="E1171" s="207" t="s">
        <v>1196</v>
      </c>
      <c r="F1171" s="207" t="s">
        <v>1197</v>
      </c>
      <c r="G1171" s="205"/>
      <c r="H1171" s="205"/>
      <c r="I1171" s="208"/>
      <c r="J1171" s="209">
        <f>BK1171</f>
        <v>0</v>
      </c>
      <c r="K1171" s="205"/>
      <c r="L1171" s="210"/>
      <c r="M1171" s="211"/>
      <c r="N1171" s="212"/>
      <c r="O1171" s="212"/>
      <c r="P1171" s="213">
        <f>SUM(P1172:P1173)</f>
        <v>0</v>
      </c>
      <c r="Q1171" s="212"/>
      <c r="R1171" s="213">
        <f>SUM(R1172:R1173)</f>
        <v>0</v>
      </c>
      <c r="S1171" s="212"/>
      <c r="T1171" s="214">
        <f>SUM(T1172:T1173)</f>
        <v>0</v>
      </c>
      <c r="U1171" s="12"/>
      <c r="V1171" s="12"/>
      <c r="W1171" s="12"/>
      <c r="X1171" s="12"/>
      <c r="Y1171" s="12"/>
      <c r="Z1171" s="12"/>
      <c r="AA1171" s="12"/>
      <c r="AB1171" s="12"/>
      <c r="AC1171" s="12"/>
      <c r="AD1171" s="12"/>
      <c r="AE1171" s="12"/>
      <c r="AR1171" s="215" t="s">
        <v>85</v>
      </c>
      <c r="AT1171" s="216" t="s">
        <v>74</v>
      </c>
      <c r="AU1171" s="216" t="s">
        <v>75</v>
      </c>
      <c r="AY1171" s="215" t="s">
        <v>161</v>
      </c>
      <c r="BK1171" s="217">
        <f>SUM(BK1172:BK1173)</f>
        <v>0</v>
      </c>
    </row>
    <row r="1172" s="2" customFormat="1" ht="24.15" customHeight="1">
      <c r="A1172" s="39"/>
      <c r="B1172" s="40"/>
      <c r="C1172" s="218" t="s">
        <v>1198</v>
      </c>
      <c r="D1172" s="218" t="s">
        <v>162</v>
      </c>
      <c r="E1172" s="219" t="s">
        <v>1199</v>
      </c>
      <c r="F1172" s="220" t="s">
        <v>1200</v>
      </c>
      <c r="G1172" s="221" t="s">
        <v>262</v>
      </c>
      <c r="H1172" s="222">
        <v>1</v>
      </c>
      <c r="I1172" s="223"/>
      <c r="J1172" s="224">
        <f>ROUND(I1172*H1172,2)</f>
        <v>0</v>
      </c>
      <c r="K1172" s="225"/>
      <c r="L1172" s="45"/>
      <c r="M1172" s="226" t="s">
        <v>1</v>
      </c>
      <c r="N1172" s="227" t="s">
        <v>40</v>
      </c>
      <c r="O1172" s="92"/>
      <c r="P1172" s="228">
        <f>O1172*H1172</f>
        <v>0</v>
      </c>
      <c r="Q1172" s="228">
        <v>0</v>
      </c>
      <c r="R1172" s="228">
        <f>Q1172*H1172</f>
        <v>0</v>
      </c>
      <c r="S1172" s="228">
        <v>0</v>
      </c>
      <c r="T1172" s="229">
        <f>S1172*H1172</f>
        <v>0</v>
      </c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R1172" s="230" t="s">
        <v>254</v>
      </c>
      <c r="AT1172" s="230" t="s">
        <v>162</v>
      </c>
      <c r="AU1172" s="230" t="s">
        <v>83</v>
      </c>
      <c r="AY1172" s="18" t="s">
        <v>161</v>
      </c>
      <c r="BE1172" s="231">
        <f>IF(N1172="základní",J1172,0)</f>
        <v>0</v>
      </c>
      <c r="BF1172" s="231">
        <f>IF(N1172="snížená",J1172,0)</f>
        <v>0</v>
      </c>
      <c r="BG1172" s="231">
        <f>IF(N1172="zákl. přenesená",J1172,0)</f>
        <v>0</v>
      </c>
      <c r="BH1172" s="231">
        <f>IF(N1172="sníž. přenesená",J1172,0)</f>
        <v>0</v>
      </c>
      <c r="BI1172" s="231">
        <f>IF(N1172="nulová",J1172,0)</f>
        <v>0</v>
      </c>
      <c r="BJ1172" s="18" t="s">
        <v>83</v>
      </c>
      <c r="BK1172" s="231">
        <f>ROUND(I1172*H1172,2)</f>
        <v>0</v>
      </c>
      <c r="BL1172" s="18" t="s">
        <v>254</v>
      </c>
      <c r="BM1172" s="230" t="s">
        <v>1201</v>
      </c>
    </row>
    <row r="1173" s="2" customFormat="1" ht="24.15" customHeight="1">
      <c r="A1173" s="39"/>
      <c r="B1173" s="40"/>
      <c r="C1173" s="218" t="s">
        <v>693</v>
      </c>
      <c r="D1173" s="218" t="s">
        <v>162</v>
      </c>
      <c r="E1173" s="219" t="s">
        <v>1202</v>
      </c>
      <c r="F1173" s="220" t="s">
        <v>1203</v>
      </c>
      <c r="G1173" s="221" t="s">
        <v>262</v>
      </c>
      <c r="H1173" s="222">
        <v>1</v>
      </c>
      <c r="I1173" s="223"/>
      <c r="J1173" s="224">
        <f>ROUND(I1173*H1173,2)</f>
        <v>0</v>
      </c>
      <c r="K1173" s="225"/>
      <c r="L1173" s="45"/>
      <c r="M1173" s="226" t="s">
        <v>1</v>
      </c>
      <c r="N1173" s="227" t="s">
        <v>40</v>
      </c>
      <c r="O1173" s="92"/>
      <c r="P1173" s="228">
        <f>O1173*H1173</f>
        <v>0</v>
      </c>
      <c r="Q1173" s="228">
        <v>0</v>
      </c>
      <c r="R1173" s="228">
        <f>Q1173*H1173</f>
        <v>0</v>
      </c>
      <c r="S1173" s="228">
        <v>0</v>
      </c>
      <c r="T1173" s="229">
        <f>S1173*H1173</f>
        <v>0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30" t="s">
        <v>254</v>
      </c>
      <c r="AT1173" s="230" t="s">
        <v>162</v>
      </c>
      <c r="AU1173" s="230" t="s">
        <v>83</v>
      </c>
      <c r="AY1173" s="18" t="s">
        <v>161</v>
      </c>
      <c r="BE1173" s="231">
        <f>IF(N1173="základní",J1173,0)</f>
        <v>0</v>
      </c>
      <c r="BF1173" s="231">
        <f>IF(N1173="snížená",J1173,0)</f>
        <v>0</v>
      </c>
      <c r="BG1173" s="231">
        <f>IF(N1173="zákl. přenesená",J1173,0)</f>
        <v>0</v>
      </c>
      <c r="BH1173" s="231">
        <f>IF(N1173="sníž. přenesená",J1173,0)</f>
        <v>0</v>
      </c>
      <c r="BI1173" s="231">
        <f>IF(N1173="nulová",J1173,0)</f>
        <v>0</v>
      </c>
      <c r="BJ1173" s="18" t="s">
        <v>83</v>
      </c>
      <c r="BK1173" s="231">
        <f>ROUND(I1173*H1173,2)</f>
        <v>0</v>
      </c>
      <c r="BL1173" s="18" t="s">
        <v>254</v>
      </c>
      <c r="BM1173" s="230" t="s">
        <v>1204</v>
      </c>
    </row>
    <row r="1174" s="12" customFormat="1" ht="25.92" customHeight="1">
      <c r="A1174" s="12"/>
      <c r="B1174" s="204"/>
      <c r="C1174" s="205"/>
      <c r="D1174" s="206" t="s">
        <v>74</v>
      </c>
      <c r="E1174" s="207" t="s">
        <v>1205</v>
      </c>
      <c r="F1174" s="207" t="s">
        <v>1206</v>
      </c>
      <c r="G1174" s="205"/>
      <c r="H1174" s="205"/>
      <c r="I1174" s="208"/>
      <c r="J1174" s="209">
        <f>BK1174</f>
        <v>0</v>
      </c>
      <c r="K1174" s="205"/>
      <c r="L1174" s="210"/>
      <c r="M1174" s="211"/>
      <c r="N1174" s="212"/>
      <c r="O1174" s="212"/>
      <c r="P1174" s="213">
        <f>SUM(P1175:P1180)</f>
        <v>0</v>
      </c>
      <c r="Q1174" s="212"/>
      <c r="R1174" s="213">
        <f>SUM(R1175:R1180)</f>
        <v>0</v>
      </c>
      <c r="S1174" s="212"/>
      <c r="T1174" s="214">
        <f>SUM(T1175:T1180)</f>
        <v>0</v>
      </c>
      <c r="U1174" s="12"/>
      <c r="V1174" s="12"/>
      <c r="W1174" s="12"/>
      <c r="X1174" s="12"/>
      <c r="Y1174" s="12"/>
      <c r="Z1174" s="12"/>
      <c r="AA1174" s="12"/>
      <c r="AB1174" s="12"/>
      <c r="AC1174" s="12"/>
      <c r="AD1174" s="12"/>
      <c r="AE1174" s="12"/>
      <c r="AR1174" s="215" t="s">
        <v>83</v>
      </c>
      <c r="AT1174" s="216" t="s">
        <v>74</v>
      </c>
      <c r="AU1174" s="216" t="s">
        <v>75</v>
      </c>
      <c r="AY1174" s="215" t="s">
        <v>161</v>
      </c>
      <c r="BK1174" s="217">
        <f>SUM(BK1175:BK1180)</f>
        <v>0</v>
      </c>
    </row>
    <row r="1175" s="2" customFormat="1" ht="24.15" customHeight="1">
      <c r="A1175" s="39"/>
      <c r="B1175" s="40"/>
      <c r="C1175" s="218" t="s">
        <v>1207</v>
      </c>
      <c r="D1175" s="218" t="s">
        <v>162</v>
      </c>
      <c r="E1175" s="219" t="s">
        <v>1208</v>
      </c>
      <c r="F1175" s="220" t="s">
        <v>1209</v>
      </c>
      <c r="G1175" s="221" t="s">
        <v>1168</v>
      </c>
      <c r="H1175" s="222">
        <v>1</v>
      </c>
      <c r="I1175" s="223"/>
      <c r="J1175" s="224">
        <f>ROUND(I1175*H1175,2)</f>
        <v>0</v>
      </c>
      <c r="K1175" s="225"/>
      <c r="L1175" s="45"/>
      <c r="M1175" s="226" t="s">
        <v>1</v>
      </c>
      <c r="N1175" s="227" t="s">
        <v>40</v>
      </c>
      <c r="O1175" s="92"/>
      <c r="P1175" s="228">
        <f>O1175*H1175</f>
        <v>0</v>
      </c>
      <c r="Q1175" s="228">
        <v>0</v>
      </c>
      <c r="R1175" s="228">
        <f>Q1175*H1175</f>
        <v>0</v>
      </c>
      <c r="S1175" s="228">
        <v>0</v>
      </c>
      <c r="T1175" s="229">
        <f>S1175*H1175</f>
        <v>0</v>
      </c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R1175" s="230" t="s">
        <v>164</v>
      </c>
      <c r="AT1175" s="230" t="s">
        <v>162</v>
      </c>
      <c r="AU1175" s="230" t="s">
        <v>83</v>
      </c>
      <c r="AY1175" s="18" t="s">
        <v>161</v>
      </c>
      <c r="BE1175" s="231">
        <f>IF(N1175="základní",J1175,0)</f>
        <v>0</v>
      </c>
      <c r="BF1175" s="231">
        <f>IF(N1175="snížená",J1175,0)</f>
        <v>0</v>
      </c>
      <c r="BG1175" s="231">
        <f>IF(N1175="zákl. přenesená",J1175,0)</f>
        <v>0</v>
      </c>
      <c r="BH1175" s="231">
        <f>IF(N1175="sníž. přenesená",J1175,0)</f>
        <v>0</v>
      </c>
      <c r="BI1175" s="231">
        <f>IF(N1175="nulová",J1175,0)</f>
        <v>0</v>
      </c>
      <c r="BJ1175" s="18" t="s">
        <v>83</v>
      </c>
      <c r="BK1175" s="231">
        <f>ROUND(I1175*H1175,2)</f>
        <v>0</v>
      </c>
      <c r="BL1175" s="18" t="s">
        <v>164</v>
      </c>
      <c r="BM1175" s="230" t="s">
        <v>1210</v>
      </c>
    </row>
    <row r="1176" s="2" customFormat="1" ht="24.15" customHeight="1">
      <c r="A1176" s="39"/>
      <c r="B1176" s="40"/>
      <c r="C1176" s="218" t="s">
        <v>697</v>
      </c>
      <c r="D1176" s="218" t="s">
        <v>162</v>
      </c>
      <c r="E1176" s="219" t="s">
        <v>1211</v>
      </c>
      <c r="F1176" s="220" t="s">
        <v>1209</v>
      </c>
      <c r="G1176" s="221" t="s">
        <v>1168</v>
      </c>
      <c r="H1176" s="222">
        <v>1</v>
      </c>
      <c r="I1176" s="223"/>
      <c r="J1176" s="224">
        <f>ROUND(I1176*H1176,2)</f>
        <v>0</v>
      </c>
      <c r="K1176" s="225"/>
      <c r="L1176" s="45"/>
      <c r="M1176" s="226" t="s">
        <v>1</v>
      </c>
      <c r="N1176" s="227" t="s">
        <v>40</v>
      </c>
      <c r="O1176" s="92"/>
      <c r="P1176" s="228">
        <f>O1176*H1176</f>
        <v>0</v>
      </c>
      <c r="Q1176" s="228">
        <v>0</v>
      </c>
      <c r="R1176" s="228">
        <f>Q1176*H1176</f>
        <v>0</v>
      </c>
      <c r="S1176" s="228">
        <v>0</v>
      </c>
      <c r="T1176" s="229">
        <f>S1176*H1176</f>
        <v>0</v>
      </c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R1176" s="230" t="s">
        <v>164</v>
      </c>
      <c r="AT1176" s="230" t="s">
        <v>162</v>
      </c>
      <c r="AU1176" s="230" t="s">
        <v>83</v>
      </c>
      <c r="AY1176" s="18" t="s">
        <v>161</v>
      </c>
      <c r="BE1176" s="231">
        <f>IF(N1176="základní",J1176,0)</f>
        <v>0</v>
      </c>
      <c r="BF1176" s="231">
        <f>IF(N1176="snížená",J1176,0)</f>
        <v>0</v>
      </c>
      <c r="BG1176" s="231">
        <f>IF(N1176="zákl. přenesená",J1176,0)</f>
        <v>0</v>
      </c>
      <c r="BH1176" s="231">
        <f>IF(N1176="sníž. přenesená",J1176,0)</f>
        <v>0</v>
      </c>
      <c r="BI1176" s="231">
        <f>IF(N1176="nulová",J1176,0)</f>
        <v>0</v>
      </c>
      <c r="BJ1176" s="18" t="s">
        <v>83</v>
      </c>
      <c r="BK1176" s="231">
        <f>ROUND(I1176*H1176,2)</f>
        <v>0</v>
      </c>
      <c r="BL1176" s="18" t="s">
        <v>164</v>
      </c>
      <c r="BM1176" s="230" t="s">
        <v>1212</v>
      </c>
    </row>
    <row r="1177" s="2" customFormat="1" ht="24.15" customHeight="1">
      <c r="A1177" s="39"/>
      <c r="B1177" s="40"/>
      <c r="C1177" s="218" t="s">
        <v>1213</v>
      </c>
      <c r="D1177" s="218" t="s">
        <v>162</v>
      </c>
      <c r="E1177" s="219" t="s">
        <v>1211</v>
      </c>
      <c r="F1177" s="220" t="s">
        <v>1209</v>
      </c>
      <c r="G1177" s="221" t="s">
        <v>1168</v>
      </c>
      <c r="H1177" s="222">
        <v>1</v>
      </c>
      <c r="I1177" s="223"/>
      <c r="J1177" s="224">
        <f>ROUND(I1177*H1177,2)</f>
        <v>0</v>
      </c>
      <c r="K1177" s="225"/>
      <c r="L1177" s="45"/>
      <c r="M1177" s="226" t="s">
        <v>1</v>
      </c>
      <c r="N1177" s="227" t="s">
        <v>40</v>
      </c>
      <c r="O1177" s="92"/>
      <c r="P1177" s="228">
        <f>O1177*H1177</f>
        <v>0</v>
      </c>
      <c r="Q1177" s="228">
        <v>0</v>
      </c>
      <c r="R1177" s="228">
        <f>Q1177*H1177</f>
        <v>0</v>
      </c>
      <c r="S1177" s="228">
        <v>0</v>
      </c>
      <c r="T1177" s="229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30" t="s">
        <v>164</v>
      </c>
      <c r="AT1177" s="230" t="s">
        <v>162</v>
      </c>
      <c r="AU1177" s="230" t="s">
        <v>83</v>
      </c>
      <c r="AY1177" s="18" t="s">
        <v>161</v>
      </c>
      <c r="BE1177" s="231">
        <f>IF(N1177="základní",J1177,0)</f>
        <v>0</v>
      </c>
      <c r="BF1177" s="231">
        <f>IF(N1177="snížená",J1177,0)</f>
        <v>0</v>
      </c>
      <c r="BG1177" s="231">
        <f>IF(N1177="zákl. přenesená",J1177,0)</f>
        <v>0</v>
      </c>
      <c r="BH1177" s="231">
        <f>IF(N1177="sníž. přenesená",J1177,0)</f>
        <v>0</v>
      </c>
      <c r="BI1177" s="231">
        <f>IF(N1177="nulová",J1177,0)</f>
        <v>0</v>
      </c>
      <c r="BJ1177" s="18" t="s">
        <v>83</v>
      </c>
      <c r="BK1177" s="231">
        <f>ROUND(I1177*H1177,2)</f>
        <v>0</v>
      </c>
      <c r="BL1177" s="18" t="s">
        <v>164</v>
      </c>
      <c r="BM1177" s="230" t="s">
        <v>1214</v>
      </c>
    </row>
    <row r="1178" s="2" customFormat="1" ht="24.15" customHeight="1">
      <c r="A1178" s="39"/>
      <c r="B1178" s="40"/>
      <c r="C1178" s="218" t="s">
        <v>701</v>
      </c>
      <c r="D1178" s="218" t="s">
        <v>162</v>
      </c>
      <c r="E1178" s="219" t="s">
        <v>1215</v>
      </c>
      <c r="F1178" s="220" t="s">
        <v>1209</v>
      </c>
      <c r="G1178" s="221" t="s">
        <v>1168</v>
      </c>
      <c r="H1178" s="222">
        <v>8</v>
      </c>
      <c r="I1178" s="223"/>
      <c r="J1178" s="224">
        <f>ROUND(I1178*H1178,2)</f>
        <v>0</v>
      </c>
      <c r="K1178" s="225"/>
      <c r="L1178" s="45"/>
      <c r="M1178" s="226" t="s">
        <v>1</v>
      </c>
      <c r="N1178" s="227" t="s">
        <v>40</v>
      </c>
      <c r="O1178" s="92"/>
      <c r="P1178" s="228">
        <f>O1178*H1178</f>
        <v>0</v>
      </c>
      <c r="Q1178" s="228">
        <v>0</v>
      </c>
      <c r="R1178" s="228">
        <f>Q1178*H1178</f>
        <v>0</v>
      </c>
      <c r="S1178" s="228">
        <v>0</v>
      </c>
      <c r="T1178" s="229">
        <f>S1178*H1178</f>
        <v>0</v>
      </c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R1178" s="230" t="s">
        <v>164</v>
      </c>
      <c r="AT1178" s="230" t="s">
        <v>162</v>
      </c>
      <c r="AU1178" s="230" t="s">
        <v>83</v>
      </c>
      <c r="AY1178" s="18" t="s">
        <v>161</v>
      </c>
      <c r="BE1178" s="231">
        <f>IF(N1178="základní",J1178,0)</f>
        <v>0</v>
      </c>
      <c r="BF1178" s="231">
        <f>IF(N1178="snížená",J1178,0)</f>
        <v>0</v>
      </c>
      <c r="BG1178" s="231">
        <f>IF(N1178="zákl. přenesená",J1178,0)</f>
        <v>0</v>
      </c>
      <c r="BH1178" s="231">
        <f>IF(N1178="sníž. přenesená",J1178,0)</f>
        <v>0</v>
      </c>
      <c r="BI1178" s="231">
        <f>IF(N1178="nulová",J1178,0)</f>
        <v>0</v>
      </c>
      <c r="BJ1178" s="18" t="s">
        <v>83</v>
      </c>
      <c r="BK1178" s="231">
        <f>ROUND(I1178*H1178,2)</f>
        <v>0</v>
      </c>
      <c r="BL1178" s="18" t="s">
        <v>164</v>
      </c>
      <c r="BM1178" s="230" t="s">
        <v>1216</v>
      </c>
    </row>
    <row r="1179" s="2" customFormat="1" ht="24.15" customHeight="1">
      <c r="A1179" s="39"/>
      <c r="B1179" s="40"/>
      <c r="C1179" s="218" t="s">
        <v>1217</v>
      </c>
      <c r="D1179" s="218" t="s">
        <v>162</v>
      </c>
      <c r="E1179" s="219" t="s">
        <v>1218</v>
      </c>
      <c r="F1179" s="220" t="s">
        <v>1209</v>
      </c>
      <c r="G1179" s="221" t="s">
        <v>1168</v>
      </c>
      <c r="H1179" s="222">
        <v>2</v>
      </c>
      <c r="I1179" s="223"/>
      <c r="J1179" s="224">
        <f>ROUND(I1179*H1179,2)</f>
        <v>0</v>
      </c>
      <c r="K1179" s="225"/>
      <c r="L1179" s="45"/>
      <c r="M1179" s="226" t="s">
        <v>1</v>
      </c>
      <c r="N1179" s="227" t="s">
        <v>40</v>
      </c>
      <c r="O1179" s="92"/>
      <c r="P1179" s="228">
        <f>O1179*H1179</f>
        <v>0</v>
      </c>
      <c r="Q1179" s="228">
        <v>0</v>
      </c>
      <c r="R1179" s="228">
        <f>Q1179*H1179</f>
        <v>0</v>
      </c>
      <c r="S1179" s="228">
        <v>0</v>
      </c>
      <c r="T1179" s="229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30" t="s">
        <v>164</v>
      </c>
      <c r="AT1179" s="230" t="s">
        <v>162</v>
      </c>
      <c r="AU1179" s="230" t="s">
        <v>83</v>
      </c>
      <c r="AY1179" s="18" t="s">
        <v>161</v>
      </c>
      <c r="BE1179" s="231">
        <f>IF(N1179="základní",J1179,0)</f>
        <v>0</v>
      </c>
      <c r="BF1179" s="231">
        <f>IF(N1179="snížená",J1179,0)</f>
        <v>0</v>
      </c>
      <c r="BG1179" s="231">
        <f>IF(N1179="zákl. přenesená",J1179,0)</f>
        <v>0</v>
      </c>
      <c r="BH1179" s="231">
        <f>IF(N1179="sníž. přenesená",J1179,0)</f>
        <v>0</v>
      </c>
      <c r="BI1179" s="231">
        <f>IF(N1179="nulová",J1179,0)</f>
        <v>0</v>
      </c>
      <c r="BJ1179" s="18" t="s">
        <v>83</v>
      </c>
      <c r="BK1179" s="231">
        <f>ROUND(I1179*H1179,2)</f>
        <v>0</v>
      </c>
      <c r="BL1179" s="18" t="s">
        <v>164</v>
      </c>
      <c r="BM1179" s="230" t="s">
        <v>1219</v>
      </c>
    </row>
    <row r="1180" s="2" customFormat="1" ht="24.15" customHeight="1">
      <c r="A1180" s="39"/>
      <c r="B1180" s="40"/>
      <c r="C1180" s="218" t="s">
        <v>709</v>
      </c>
      <c r="D1180" s="218" t="s">
        <v>162</v>
      </c>
      <c r="E1180" s="219" t="s">
        <v>1220</v>
      </c>
      <c r="F1180" s="220" t="s">
        <v>1209</v>
      </c>
      <c r="G1180" s="221" t="s">
        <v>1168</v>
      </c>
      <c r="H1180" s="222">
        <v>2</v>
      </c>
      <c r="I1180" s="223"/>
      <c r="J1180" s="224">
        <f>ROUND(I1180*H1180,2)</f>
        <v>0</v>
      </c>
      <c r="K1180" s="225"/>
      <c r="L1180" s="45"/>
      <c r="M1180" s="226" t="s">
        <v>1</v>
      </c>
      <c r="N1180" s="227" t="s">
        <v>40</v>
      </c>
      <c r="O1180" s="92"/>
      <c r="P1180" s="228">
        <f>O1180*H1180</f>
        <v>0</v>
      </c>
      <c r="Q1180" s="228">
        <v>0</v>
      </c>
      <c r="R1180" s="228">
        <f>Q1180*H1180</f>
        <v>0</v>
      </c>
      <c r="S1180" s="228">
        <v>0</v>
      </c>
      <c r="T1180" s="229">
        <f>S1180*H1180</f>
        <v>0</v>
      </c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R1180" s="230" t="s">
        <v>164</v>
      </c>
      <c r="AT1180" s="230" t="s">
        <v>162</v>
      </c>
      <c r="AU1180" s="230" t="s">
        <v>83</v>
      </c>
      <c r="AY1180" s="18" t="s">
        <v>161</v>
      </c>
      <c r="BE1180" s="231">
        <f>IF(N1180="základní",J1180,0)</f>
        <v>0</v>
      </c>
      <c r="BF1180" s="231">
        <f>IF(N1180="snížená",J1180,0)</f>
        <v>0</v>
      </c>
      <c r="BG1180" s="231">
        <f>IF(N1180="zákl. přenesená",J1180,0)</f>
        <v>0</v>
      </c>
      <c r="BH1180" s="231">
        <f>IF(N1180="sníž. přenesená",J1180,0)</f>
        <v>0</v>
      </c>
      <c r="BI1180" s="231">
        <f>IF(N1180="nulová",J1180,0)</f>
        <v>0</v>
      </c>
      <c r="BJ1180" s="18" t="s">
        <v>83</v>
      </c>
      <c r="BK1180" s="231">
        <f>ROUND(I1180*H1180,2)</f>
        <v>0</v>
      </c>
      <c r="BL1180" s="18" t="s">
        <v>164</v>
      </c>
      <c r="BM1180" s="230" t="s">
        <v>1221</v>
      </c>
    </row>
    <row r="1181" s="12" customFormat="1" ht="25.92" customHeight="1">
      <c r="A1181" s="12"/>
      <c r="B1181" s="204"/>
      <c r="C1181" s="205"/>
      <c r="D1181" s="206" t="s">
        <v>74</v>
      </c>
      <c r="E1181" s="207" t="s">
        <v>1222</v>
      </c>
      <c r="F1181" s="207" t="s">
        <v>1223</v>
      </c>
      <c r="G1181" s="205"/>
      <c r="H1181" s="205"/>
      <c r="I1181" s="208"/>
      <c r="J1181" s="209">
        <f>BK1181</f>
        <v>0</v>
      </c>
      <c r="K1181" s="205"/>
      <c r="L1181" s="210"/>
      <c r="M1181" s="211"/>
      <c r="N1181" s="212"/>
      <c r="O1181" s="212"/>
      <c r="P1181" s="213">
        <f>SUM(P1182:P1195)</f>
        <v>0</v>
      </c>
      <c r="Q1181" s="212"/>
      <c r="R1181" s="213">
        <f>SUM(R1182:R1195)</f>
        <v>0</v>
      </c>
      <c r="S1181" s="212"/>
      <c r="T1181" s="214">
        <f>SUM(T1182:T1195)</f>
        <v>0</v>
      </c>
      <c r="U1181" s="12"/>
      <c r="V1181" s="12"/>
      <c r="W1181" s="12"/>
      <c r="X1181" s="12"/>
      <c r="Y1181" s="12"/>
      <c r="Z1181" s="12"/>
      <c r="AA1181" s="12"/>
      <c r="AB1181" s="12"/>
      <c r="AC1181" s="12"/>
      <c r="AD1181" s="12"/>
      <c r="AE1181" s="12"/>
      <c r="AR1181" s="215" t="s">
        <v>83</v>
      </c>
      <c r="AT1181" s="216" t="s">
        <v>74</v>
      </c>
      <c r="AU1181" s="216" t="s">
        <v>75</v>
      </c>
      <c r="AY1181" s="215" t="s">
        <v>161</v>
      </c>
      <c r="BK1181" s="217">
        <f>SUM(BK1182:BK1195)</f>
        <v>0</v>
      </c>
    </row>
    <row r="1182" s="2" customFormat="1" ht="33" customHeight="1">
      <c r="A1182" s="39"/>
      <c r="B1182" s="40"/>
      <c r="C1182" s="218" t="s">
        <v>1224</v>
      </c>
      <c r="D1182" s="218" t="s">
        <v>162</v>
      </c>
      <c r="E1182" s="219" t="s">
        <v>1225</v>
      </c>
      <c r="F1182" s="220" t="s">
        <v>1226</v>
      </c>
      <c r="G1182" s="221" t="s">
        <v>1168</v>
      </c>
      <c r="H1182" s="222">
        <v>1</v>
      </c>
      <c r="I1182" s="223"/>
      <c r="J1182" s="224">
        <f>ROUND(I1182*H1182,2)</f>
        <v>0</v>
      </c>
      <c r="K1182" s="225"/>
      <c r="L1182" s="45"/>
      <c r="M1182" s="226" t="s">
        <v>1</v>
      </c>
      <c r="N1182" s="227" t="s">
        <v>40</v>
      </c>
      <c r="O1182" s="92"/>
      <c r="P1182" s="228">
        <f>O1182*H1182</f>
        <v>0</v>
      </c>
      <c r="Q1182" s="228">
        <v>0</v>
      </c>
      <c r="R1182" s="228">
        <f>Q1182*H1182</f>
        <v>0</v>
      </c>
      <c r="S1182" s="228">
        <v>0</v>
      </c>
      <c r="T1182" s="229">
        <f>S1182*H1182</f>
        <v>0</v>
      </c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R1182" s="230" t="s">
        <v>164</v>
      </c>
      <c r="AT1182" s="230" t="s">
        <v>162</v>
      </c>
      <c r="AU1182" s="230" t="s">
        <v>83</v>
      </c>
      <c r="AY1182" s="18" t="s">
        <v>161</v>
      </c>
      <c r="BE1182" s="231">
        <f>IF(N1182="základní",J1182,0)</f>
        <v>0</v>
      </c>
      <c r="BF1182" s="231">
        <f>IF(N1182="snížená",J1182,0)</f>
        <v>0</v>
      </c>
      <c r="BG1182" s="231">
        <f>IF(N1182="zákl. přenesená",J1182,0)</f>
        <v>0</v>
      </c>
      <c r="BH1182" s="231">
        <f>IF(N1182="sníž. přenesená",J1182,0)</f>
        <v>0</v>
      </c>
      <c r="BI1182" s="231">
        <f>IF(N1182="nulová",J1182,0)</f>
        <v>0</v>
      </c>
      <c r="BJ1182" s="18" t="s">
        <v>83</v>
      </c>
      <c r="BK1182" s="231">
        <f>ROUND(I1182*H1182,2)</f>
        <v>0</v>
      </c>
      <c r="BL1182" s="18" t="s">
        <v>164</v>
      </c>
      <c r="BM1182" s="230" t="s">
        <v>1227</v>
      </c>
    </row>
    <row r="1183" s="2" customFormat="1" ht="33" customHeight="1">
      <c r="A1183" s="39"/>
      <c r="B1183" s="40"/>
      <c r="C1183" s="218" t="s">
        <v>726</v>
      </c>
      <c r="D1183" s="218" t="s">
        <v>162</v>
      </c>
      <c r="E1183" s="219" t="s">
        <v>1225</v>
      </c>
      <c r="F1183" s="220" t="s">
        <v>1226</v>
      </c>
      <c r="G1183" s="221" t="s">
        <v>1168</v>
      </c>
      <c r="H1183" s="222">
        <v>3</v>
      </c>
      <c r="I1183" s="223"/>
      <c r="J1183" s="224">
        <f>ROUND(I1183*H1183,2)</f>
        <v>0</v>
      </c>
      <c r="K1183" s="225"/>
      <c r="L1183" s="45"/>
      <c r="M1183" s="226" t="s">
        <v>1</v>
      </c>
      <c r="N1183" s="227" t="s">
        <v>40</v>
      </c>
      <c r="O1183" s="92"/>
      <c r="P1183" s="228">
        <f>O1183*H1183</f>
        <v>0</v>
      </c>
      <c r="Q1183" s="228">
        <v>0</v>
      </c>
      <c r="R1183" s="228">
        <f>Q1183*H1183</f>
        <v>0</v>
      </c>
      <c r="S1183" s="228">
        <v>0</v>
      </c>
      <c r="T1183" s="229">
        <f>S1183*H1183</f>
        <v>0</v>
      </c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R1183" s="230" t="s">
        <v>164</v>
      </c>
      <c r="AT1183" s="230" t="s">
        <v>162</v>
      </c>
      <c r="AU1183" s="230" t="s">
        <v>83</v>
      </c>
      <c r="AY1183" s="18" t="s">
        <v>161</v>
      </c>
      <c r="BE1183" s="231">
        <f>IF(N1183="základní",J1183,0)</f>
        <v>0</v>
      </c>
      <c r="BF1183" s="231">
        <f>IF(N1183="snížená",J1183,0)</f>
        <v>0</v>
      </c>
      <c r="BG1183" s="231">
        <f>IF(N1183="zákl. přenesená",J1183,0)</f>
        <v>0</v>
      </c>
      <c r="BH1183" s="231">
        <f>IF(N1183="sníž. přenesená",J1183,0)</f>
        <v>0</v>
      </c>
      <c r="BI1183" s="231">
        <f>IF(N1183="nulová",J1183,0)</f>
        <v>0</v>
      </c>
      <c r="BJ1183" s="18" t="s">
        <v>83</v>
      </c>
      <c r="BK1183" s="231">
        <f>ROUND(I1183*H1183,2)</f>
        <v>0</v>
      </c>
      <c r="BL1183" s="18" t="s">
        <v>164</v>
      </c>
      <c r="BM1183" s="230" t="s">
        <v>1228</v>
      </c>
    </row>
    <row r="1184" s="2" customFormat="1" ht="33" customHeight="1">
      <c r="A1184" s="39"/>
      <c r="B1184" s="40"/>
      <c r="C1184" s="218" t="s">
        <v>1229</v>
      </c>
      <c r="D1184" s="218" t="s">
        <v>162</v>
      </c>
      <c r="E1184" s="219" t="s">
        <v>1230</v>
      </c>
      <c r="F1184" s="220" t="s">
        <v>1226</v>
      </c>
      <c r="G1184" s="221" t="s">
        <v>1168</v>
      </c>
      <c r="H1184" s="222">
        <v>2</v>
      </c>
      <c r="I1184" s="223"/>
      <c r="J1184" s="224">
        <f>ROUND(I1184*H1184,2)</f>
        <v>0</v>
      </c>
      <c r="K1184" s="225"/>
      <c r="L1184" s="45"/>
      <c r="M1184" s="226" t="s">
        <v>1</v>
      </c>
      <c r="N1184" s="227" t="s">
        <v>40</v>
      </c>
      <c r="O1184" s="92"/>
      <c r="P1184" s="228">
        <f>O1184*H1184</f>
        <v>0</v>
      </c>
      <c r="Q1184" s="228">
        <v>0</v>
      </c>
      <c r="R1184" s="228">
        <f>Q1184*H1184</f>
        <v>0</v>
      </c>
      <c r="S1184" s="228">
        <v>0</v>
      </c>
      <c r="T1184" s="229">
        <f>S1184*H1184</f>
        <v>0</v>
      </c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R1184" s="230" t="s">
        <v>164</v>
      </c>
      <c r="AT1184" s="230" t="s">
        <v>162</v>
      </c>
      <c r="AU1184" s="230" t="s">
        <v>83</v>
      </c>
      <c r="AY1184" s="18" t="s">
        <v>161</v>
      </c>
      <c r="BE1184" s="231">
        <f>IF(N1184="základní",J1184,0)</f>
        <v>0</v>
      </c>
      <c r="BF1184" s="231">
        <f>IF(N1184="snížená",J1184,0)</f>
        <v>0</v>
      </c>
      <c r="BG1184" s="231">
        <f>IF(N1184="zákl. přenesená",J1184,0)</f>
        <v>0</v>
      </c>
      <c r="BH1184" s="231">
        <f>IF(N1184="sníž. přenesená",J1184,0)</f>
        <v>0</v>
      </c>
      <c r="BI1184" s="231">
        <f>IF(N1184="nulová",J1184,0)</f>
        <v>0</v>
      </c>
      <c r="BJ1184" s="18" t="s">
        <v>83</v>
      </c>
      <c r="BK1184" s="231">
        <f>ROUND(I1184*H1184,2)</f>
        <v>0</v>
      </c>
      <c r="BL1184" s="18" t="s">
        <v>164</v>
      </c>
      <c r="BM1184" s="230" t="s">
        <v>1231</v>
      </c>
    </row>
    <row r="1185" s="2" customFormat="1" ht="33" customHeight="1">
      <c r="A1185" s="39"/>
      <c r="B1185" s="40"/>
      <c r="C1185" s="218" t="s">
        <v>759</v>
      </c>
      <c r="D1185" s="218" t="s">
        <v>162</v>
      </c>
      <c r="E1185" s="219" t="s">
        <v>1230</v>
      </c>
      <c r="F1185" s="220" t="s">
        <v>1226</v>
      </c>
      <c r="G1185" s="221" t="s">
        <v>1168</v>
      </c>
      <c r="H1185" s="222">
        <v>3</v>
      </c>
      <c r="I1185" s="223"/>
      <c r="J1185" s="224">
        <f>ROUND(I1185*H1185,2)</f>
        <v>0</v>
      </c>
      <c r="K1185" s="225"/>
      <c r="L1185" s="45"/>
      <c r="M1185" s="226" t="s">
        <v>1</v>
      </c>
      <c r="N1185" s="227" t="s">
        <v>40</v>
      </c>
      <c r="O1185" s="92"/>
      <c r="P1185" s="228">
        <f>O1185*H1185</f>
        <v>0</v>
      </c>
      <c r="Q1185" s="228">
        <v>0</v>
      </c>
      <c r="R1185" s="228">
        <f>Q1185*H1185</f>
        <v>0</v>
      </c>
      <c r="S1185" s="228">
        <v>0</v>
      </c>
      <c r="T1185" s="229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30" t="s">
        <v>164</v>
      </c>
      <c r="AT1185" s="230" t="s">
        <v>162</v>
      </c>
      <c r="AU1185" s="230" t="s">
        <v>83</v>
      </c>
      <c r="AY1185" s="18" t="s">
        <v>161</v>
      </c>
      <c r="BE1185" s="231">
        <f>IF(N1185="základní",J1185,0)</f>
        <v>0</v>
      </c>
      <c r="BF1185" s="231">
        <f>IF(N1185="snížená",J1185,0)</f>
        <v>0</v>
      </c>
      <c r="BG1185" s="231">
        <f>IF(N1185="zákl. přenesená",J1185,0)</f>
        <v>0</v>
      </c>
      <c r="BH1185" s="231">
        <f>IF(N1185="sníž. přenesená",J1185,0)</f>
        <v>0</v>
      </c>
      <c r="BI1185" s="231">
        <f>IF(N1185="nulová",J1185,0)</f>
        <v>0</v>
      </c>
      <c r="BJ1185" s="18" t="s">
        <v>83</v>
      </c>
      <c r="BK1185" s="231">
        <f>ROUND(I1185*H1185,2)</f>
        <v>0</v>
      </c>
      <c r="BL1185" s="18" t="s">
        <v>164</v>
      </c>
      <c r="BM1185" s="230" t="s">
        <v>1232</v>
      </c>
    </row>
    <row r="1186" s="2" customFormat="1" ht="33" customHeight="1">
      <c r="A1186" s="39"/>
      <c r="B1186" s="40"/>
      <c r="C1186" s="218" t="s">
        <v>1233</v>
      </c>
      <c r="D1186" s="218" t="s">
        <v>162</v>
      </c>
      <c r="E1186" s="219" t="s">
        <v>1225</v>
      </c>
      <c r="F1186" s="220" t="s">
        <v>1226</v>
      </c>
      <c r="G1186" s="221" t="s">
        <v>1168</v>
      </c>
      <c r="H1186" s="222">
        <v>3</v>
      </c>
      <c r="I1186" s="223"/>
      <c r="J1186" s="224">
        <f>ROUND(I1186*H1186,2)</f>
        <v>0</v>
      </c>
      <c r="K1186" s="225"/>
      <c r="L1186" s="45"/>
      <c r="M1186" s="226" t="s">
        <v>1</v>
      </c>
      <c r="N1186" s="227" t="s">
        <v>40</v>
      </c>
      <c r="O1186" s="92"/>
      <c r="P1186" s="228">
        <f>O1186*H1186</f>
        <v>0</v>
      </c>
      <c r="Q1186" s="228">
        <v>0</v>
      </c>
      <c r="R1186" s="228">
        <f>Q1186*H1186</f>
        <v>0</v>
      </c>
      <c r="S1186" s="228">
        <v>0</v>
      </c>
      <c r="T1186" s="229">
        <f>S1186*H1186</f>
        <v>0</v>
      </c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R1186" s="230" t="s">
        <v>164</v>
      </c>
      <c r="AT1186" s="230" t="s">
        <v>162</v>
      </c>
      <c r="AU1186" s="230" t="s">
        <v>83</v>
      </c>
      <c r="AY1186" s="18" t="s">
        <v>161</v>
      </c>
      <c r="BE1186" s="231">
        <f>IF(N1186="základní",J1186,0)</f>
        <v>0</v>
      </c>
      <c r="BF1186" s="231">
        <f>IF(N1186="snížená",J1186,0)</f>
        <v>0</v>
      </c>
      <c r="BG1186" s="231">
        <f>IF(N1186="zákl. přenesená",J1186,0)</f>
        <v>0</v>
      </c>
      <c r="BH1186" s="231">
        <f>IF(N1186="sníž. přenesená",J1186,0)</f>
        <v>0</v>
      </c>
      <c r="BI1186" s="231">
        <f>IF(N1186="nulová",J1186,0)</f>
        <v>0</v>
      </c>
      <c r="BJ1186" s="18" t="s">
        <v>83</v>
      </c>
      <c r="BK1186" s="231">
        <f>ROUND(I1186*H1186,2)</f>
        <v>0</v>
      </c>
      <c r="BL1186" s="18" t="s">
        <v>164</v>
      </c>
      <c r="BM1186" s="230" t="s">
        <v>1234</v>
      </c>
    </row>
    <row r="1187" s="2" customFormat="1" ht="33" customHeight="1">
      <c r="A1187" s="39"/>
      <c r="B1187" s="40"/>
      <c r="C1187" s="218" t="s">
        <v>770</v>
      </c>
      <c r="D1187" s="218" t="s">
        <v>162</v>
      </c>
      <c r="E1187" s="219" t="s">
        <v>1225</v>
      </c>
      <c r="F1187" s="220" t="s">
        <v>1226</v>
      </c>
      <c r="G1187" s="221" t="s">
        <v>1168</v>
      </c>
      <c r="H1187" s="222">
        <v>1</v>
      </c>
      <c r="I1187" s="223"/>
      <c r="J1187" s="224">
        <f>ROUND(I1187*H1187,2)</f>
        <v>0</v>
      </c>
      <c r="K1187" s="225"/>
      <c r="L1187" s="45"/>
      <c r="M1187" s="226" t="s">
        <v>1</v>
      </c>
      <c r="N1187" s="227" t="s">
        <v>40</v>
      </c>
      <c r="O1187" s="92"/>
      <c r="P1187" s="228">
        <f>O1187*H1187</f>
        <v>0</v>
      </c>
      <c r="Q1187" s="228">
        <v>0</v>
      </c>
      <c r="R1187" s="228">
        <f>Q1187*H1187</f>
        <v>0</v>
      </c>
      <c r="S1187" s="228">
        <v>0</v>
      </c>
      <c r="T1187" s="229">
        <f>S1187*H1187</f>
        <v>0</v>
      </c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R1187" s="230" t="s">
        <v>164</v>
      </c>
      <c r="AT1187" s="230" t="s">
        <v>162</v>
      </c>
      <c r="AU1187" s="230" t="s">
        <v>83</v>
      </c>
      <c r="AY1187" s="18" t="s">
        <v>161</v>
      </c>
      <c r="BE1187" s="231">
        <f>IF(N1187="základní",J1187,0)</f>
        <v>0</v>
      </c>
      <c r="BF1187" s="231">
        <f>IF(N1187="snížená",J1187,0)</f>
        <v>0</v>
      </c>
      <c r="BG1187" s="231">
        <f>IF(N1187="zákl. přenesená",J1187,0)</f>
        <v>0</v>
      </c>
      <c r="BH1187" s="231">
        <f>IF(N1187="sníž. přenesená",J1187,0)</f>
        <v>0</v>
      </c>
      <c r="BI1187" s="231">
        <f>IF(N1187="nulová",J1187,0)</f>
        <v>0</v>
      </c>
      <c r="BJ1187" s="18" t="s">
        <v>83</v>
      </c>
      <c r="BK1187" s="231">
        <f>ROUND(I1187*H1187,2)</f>
        <v>0</v>
      </c>
      <c r="BL1187" s="18" t="s">
        <v>164</v>
      </c>
      <c r="BM1187" s="230" t="s">
        <v>1235</v>
      </c>
    </row>
    <row r="1188" s="2" customFormat="1" ht="33" customHeight="1">
      <c r="A1188" s="39"/>
      <c r="B1188" s="40"/>
      <c r="C1188" s="218" t="s">
        <v>1236</v>
      </c>
      <c r="D1188" s="218" t="s">
        <v>162</v>
      </c>
      <c r="E1188" s="219" t="s">
        <v>1230</v>
      </c>
      <c r="F1188" s="220" t="s">
        <v>1226</v>
      </c>
      <c r="G1188" s="221" t="s">
        <v>1168</v>
      </c>
      <c r="H1188" s="222">
        <v>3</v>
      </c>
      <c r="I1188" s="223"/>
      <c r="J1188" s="224">
        <f>ROUND(I1188*H1188,2)</f>
        <v>0</v>
      </c>
      <c r="K1188" s="225"/>
      <c r="L1188" s="45"/>
      <c r="M1188" s="226" t="s">
        <v>1</v>
      </c>
      <c r="N1188" s="227" t="s">
        <v>40</v>
      </c>
      <c r="O1188" s="92"/>
      <c r="P1188" s="228">
        <f>O1188*H1188</f>
        <v>0</v>
      </c>
      <c r="Q1188" s="228">
        <v>0</v>
      </c>
      <c r="R1188" s="228">
        <f>Q1188*H1188</f>
        <v>0</v>
      </c>
      <c r="S1188" s="228">
        <v>0</v>
      </c>
      <c r="T1188" s="229">
        <f>S1188*H1188</f>
        <v>0</v>
      </c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R1188" s="230" t="s">
        <v>164</v>
      </c>
      <c r="AT1188" s="230" t="s">
        <v>162</v>
      </c>
      <c r="AU1188" s="230" t="s">
        <v>83</v>
      </c>
      <c r="AY1188" s="18" t="s">
        <v>161</v>
      </c>
      <c r="BE1188" s="231">
        <f>IF(N1188="základní",J1188,0)</f>
        <v>0</v>
      </c>
      <c r="BF1188" s="231">
        <f>IF(N1188="snížená",J1188,0)</f>
        <v>0</v>
      </c>
      <c r="BG1188" s="231">
        <f>IF(N1188="zákl. přenesená",J1188,0)</f>
        <v>0</v>
      </c>
      <c r="BH1188" s="231">
        <f>IF(N1188="sníž. přenesená",J1188,0)</f>
        <v>0</v>
      </c>
      <c r="BI1188" s="231">
        <f>IF(N1188="nulová",J1188,0)</f>
        <v>0</v>
      </c>
      <c r="BJ1188" s="18" t="s">
        <v>83</v>
      </c>
      <c r="BK1188" s="231">
        <f>ROUND(I1188*H1188,2)</f>
        <v>0</v>
      </c>
      <c r="BL1188" s="18" t="s">
        <v>164</v>
      </c>
      <c r="BM1188" s="230" t="s">
        <v>1237</v>
      </c>
    </row>
    <row r="1189" s="2" customFormat="1" ht="33" customHeight="1">
      <c r="A1189" s="39"/>
      <c r="B1189" s="40"/>
      <c r="C1189" s="218" t="s">
        <v>777</v>
      </c>
      <c r="D1189" s="218" t="s">
        <v>162</v>
      </c>
      <c r="E1189" s="219" t="s">
        <v>1230</v>
      </c>
      <c r="F1189" s="220" t="s">
        <v>1226</v>
      </c>
      <c r="G1189" s="221" t="s">
        <v>1168</v>
      </c>
      <c r="H1189" s="222">
        <v>1</v>
      </c>
      <c r="I1189" s="223"/>
      <c r="J1189" s="224">
        <f>ROUND(I1189*H1189,2)</f>
        <v>0</v>
      </c>
      <c r="K1189" s="225"/>
      <c r="L1189" s="45"/>
      <c r="M1189" s="226" t="s">
        <v>1</v>
      </c>
      <c r="N1189" s="227" t="s">
        <v>40</v>
      </c>
      <c r="O1189" s="92"/>
      <c r="P1189" s="228">
        <f>O1189*H1189</f>
        <v>0</v>
      </c>
      <c r="Q1189" s="228">
        <v>0</v>
      </c>
      <c r="R1189" s="228">
        <f>Q1189*H1189</f>
        <v>0</v>
      </c>
      <c r="S1189" s="228">
        <v>0</v>
      </c>
      <c r="T1189" s="229">
        <f>S1189*H1189</f>
        <v>0</v>
      </c>
      <c r="U1189" s="39"/>
      <c r="V1189" s="39"/>
      <c r="W1189" s="39"/>
      <c r="X1189" s="39"/>
      <c r="Y1189" s="39"/>
      <c r="Z1189" s="39"/>
      <c r="AA1189" s="39"/>
      <c r="AB1189" s="39"/>
      <c r="AC1189" s="39"/>
      <c r="AD1189" s="39"/>
      <c r="AE1189" s="39"/>
      <c r="AR1189" s="230" t="s">
        <v>164</v>
      </c>
      <c r="AT1189" s="230" t="s">
        <v>162</v>
      </c>
      <c r="AU1189" s="230" t="s">
        <v>83</v>
      </c>
      <c r="AY1189" s="18" t="s">
        <v>161</v>
      </c>
      <c r="BE1189" s="231">
        <f>IF(N1189="základní",J1189,0)</f>
        <v>0</v>
      </c>
      <c r="BF1189" s="231">
        <f>IF(N1189="snížená",J1189,0)</f>
        <v>0</v>
      </c>
      <c r="BG1189" s="231">
        <f>IF(N1189="zákl. přenesená",J1189,0)</f>
        <v>0</v>
      </c>
      <c r="BH1189" s="231">
        <f>IF(N1189="sníž. přenesená",J1189,0)</f>
        <v>0</v>
      </c>
      <c r="BI1189" s="231">
        <f>IF(N1189="nulová",J1189,0)</f>
        <v>0</v>
      </c>
      <c r="BJ1189" s="18" t="s">
        <v>83</v>
      </c>
      <c r="BK1189" s="231">
        <f>ROUND(I1189*H1189,2)</f>
        <v>0</v>
      </c>
      <c r="BL1189" s="18" t="s">
        <v>164</v>
      </c>
      <c r="BM1189" s="230" t="s">
        <v>1238</v>
      </c>
    </row>
    <row r="1190" s="2" customFormat="1" ht="33" customHeight="1">
      <c r="A1190" s="39"/>
      <c r="B1190" s="40"/>
      <c r="C1190" s="218" t="s">
        <v>1239</v>
      </c>
      <c r="D1190" s="218" t="s">
        <v>162</v>
      </c>
      <c r="E1190" s="219" t="s">
        <v>1240</v>
      </c>
      <c r="F1190" s="220" t="s">
        <v>1226</v>
      </c>
      <c r="G1190" s="221" t="s">
        <v>1168</v>
      </c>
      <c r="H1190" s="222">
        <v>3</v>
      </c>
      <c r="I1190" s="223"/>
      <c r="J1190" s="224">
        <f>ROUND(I1190*H1190,2)</f>
        <v>0</v>
      </c>
      <c r="K1190" s="225"/>
      <c r="L1190" s="45"/>
      <c r="M1190" s="226" t="s">
        <v>1</v>
      </c>
      <c r="N1190" s="227" t="s">
        <v>40</v>
      </c>
      <c r="O1190" s="92"/>
      <c r="P1190" s="228">
        <f>O1190*H1190</f>
        <v>0</v>
      </c>
      <c r="Q1190" s="228">
        <v>0</v>
      </c>
      <c r="R1190" s="228">
        <f>Q1190*H1190</f>
        <v>0</v>
      </c>
      <c r="S1190" s="228">
        <v>0</v>
      </c>
      <c r="T1190" s="229">
        <f>S1190*H1190</f>
        <v>0</v>
      </c>
      <c r="U1190" s="39"/>
      <c r="V1190" s="39"/>
      <c r="W1190" s="39"/>
      <c r="X1190" s="39"/>
      <c r="Y1190" s="39"/>
      <c r="Z1190" s="39"/>
      <c r="AA1190" s="39"/>
      <c r="AB1190" s="39"/>
      <c r="AC1190" s="39"/>
      <c r="AD1190" s="39"/>
      <c r="AE1190" s="39"/>
      <c r="AR1190" s="230" t="s">
        <v>164</v>
      </c>
      <c r="AT1190" s="230" t="s">
        <v>162</v>
      </c>
      <c r="AU1190" s="230" t="s">
        <v>83</v>
      </c>
      <c r="AY1190" s="18" t="s">
        <v>161</v>
      </c>
      <c r="BE1190" s="231">
        <f>IF(N1190="základní",J1190,0)</f>
        <v>0</v>
      </c>
      <c r="BF1190" s="231">
        <f>IF(N1190="snížená",J1190,0)</f>
        <v>0</v>
      </c>
      <c r="BG1190" s="231">
        <f>IF(N1190="zákl. přenesená",J1190,0)</f>
        <v>0</v>
      </c>
      <c r="BH1190" s="231">
        <f>IF(N1190="sníž. přenesená",J1190,0)</f>
        <v>0</v>
      </c>
      <c r="BI1190" s="231">
        <f>IF(N1190="nulová",J1190,0)</f>
        <v>0</v>
      </c>
      <c r="BJ1190" s="18" t="s">
        <v>83</v>
      </c>
      <c r="BK1190" s="231">
        <f>ROUND(I1190*H1190,2)</f>
        <v>0</v>
      </c>
      <c r="BL1190" s="18" t="s">
        <v>164</v>
      </c>
      <c r="BM1190" s="230" t="s">
        <v>1241</v>
      </c>
    </row>
    <row r="1191" s="2" customFormat="1" ht="33" customHeight="1">
      <c r="A1191" s="39"/>
      <c r="B1191" s="40"/>
      <c r="C1191" s="218" t="s">
        <v>780</v>
      </c>
      <c r="D1191" s="218" t="s">
        <v>162</v>
      </c>
      <c r="E1191" s="219" t="s">
        <v>1242</v>
      </c>
      <c r="F1191" s="220" t="s">
        <v>1226</v>
      </c>
      <c r="G1191" s="221" t="s">
        <v>1168</v>
      </c>
      <c r="H1191" s="222">
        <v>5</v>
      </c>
      <c r="I1191" s="223"/>
      <c r="J1191" s="224">
        <f>ROUND(I1191*H1191,2)</f>
        <v>0</v>
      </c>
      <c r="K1191" s="225"/>
      <c r="L1191" s="45"/>
      <c r="M1191" s="226" t="s">
        <v>1</v>
      </c>
      <c r="N1191" s="227" t="s">
        <v>40</v>
      </c>
      <c r="O1191" s="92"/>
      <c r="P1191" s="228">
        <f>O1191*H1191</f>
        <v>0</v>
      </c>
      <c r="Q1191" s="228">
        <v>0</v>
      </c>
      <c r="R1191" s="228">
        <f>Q1191*H1191</f>
        <v>0</v>
      </c>
      <c r="S1191" s="228">
        <v>0</v>
      </c>
      <c r="T1191" s="229">
        <f>S1191*H1191</f>
        <v>0</v>
      </c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R1191" s="230" t="s">
        <v>164</v>
      </c>
      <c r="AT1191" s="230" t="s">
        <v>162</v>
      </c>
      <c r="AU1191" s="230" t="s">
        <v>83</v>
      </c>
      <c r="AY1191" s="18" t="s">
        <v>161</v>
      </c>
      <c r="BE1191" s="231">
        <f>IF(N1191="základní",J1191,0)</f>
        <v>0</v>
      </c>
      <c r="BF1191" s="231">
        <f>IF(N1191="snížená",J1191,0)</f>
        <v>0</v>
      </c>
      <c r="BG1191" s="231">
        <f>IF(N1191="zákl. přenesená",J1191,0)</f>
        <v>0</v>
      </c>
      <c r="BH1191" s="231">
        <f>IF(N1191="sníž. přenesená",J1191,0)</f>
        <v>0</v>
      </c>
      <c r="BI1191" s="231">
        <f>IF(N1191="nulová",J1191,0)</f>
        <v>0</v>
      </c>
      <c r="BJ1191" s="18" t="s">
        <v>83</v>
      </c>
      <c r="BK1191" s="231">
        <f>ROUND(I1191*H1191,2)</f>
        <v>0</v>
      </c>
      <c r="BL1191" s="18" t="s">
        <v>164</v>
      </c>
      <c r="BM1191" s="230" t="s">
        <v>1243</v>
      </c>
    </row>
    <row r="1192" s="2" customFormat="1" ht="33" customHeight="1">
      <c r="A1192" s="39"/>
      <c r="B1192" s="40"/>
      <c r="C1192" s="218" t="s">
        <v>1244</v>
      </c>
      <c r="D1192" s="218" t="s">
        <v>162</v>
      </c>
      <c r="E1192" s="219" t="s">
        <v>1242</v>
      </c>
      <c r="F1192" s="220" t="s">
        <v>1226</v>
      </c>
      <c r="G1192" s="221" t="s">
        <v>1168</v>
      </c>
      <c r="H1192" s="222">
        <v>1</v>
      </c>
      <c r="I1192" s="223"/>
      <c r="J1192" s="224">
        <f>ROUND(I1192*H1192,2)</f>
        <v>0</v>
      </c>
      <c r="K1192" s="225"/>
      <c r="L1192" s="45"/>
      <c r="M1192" s="226" t="s">
        <v>1</v>
      </c>
      <c r="N1192" s="227" t="s">
        <v>40</v>
      </c>
      <c r="O1192" s="92"/>
      <c r="P1192" s="228">
        <f>O1192*H1192</f>
        <v>0</v>
      </c>
      <c r="Q1192" s="228">
        <v>0</v>
      </c>
      <c r="R1192" s="228">
        <f>Q1192*H1192</f>
        <v>0</v>
      </c>
      <c r="S1192" s="228">
        <v>0</v>
      </c>
      <c r="T1192" s="229">
        <f>S1192*H1192</f>
        <v>0</v>
      </c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R1192" s="230" t="s">
        <v>164</v>
      </c>
      <c r="AT1192" s="230" t="s">
        <v>162</v>
      </c>
      <c r="AU1192" s="230" t="s">
        <v>83</v>
      </c>
      <c r="AY1192" s="18" t="s">
        <v>161</v>
      </c>
      <c r="BE1192" s="231">
        <f>IF(N1192="základní",J1192,0)</f>
        <v>0</v>
      </c>
      <c r="BF1192" s="231">
        <f>IF(N1192="snížená",J1192,0)</f>
        <v>0</v>
      </c>
      <c r="BG1192" s="231">
        <f>IF(N1192="zákl. přenesená",J1192,0)</f>
        <v>0</v>
      </c>
      <c r="BH1192" s="231">
        <f>IF(N1192="sníž. přenesená",J1192,0)</f>
        <v>0</v>
      </c>
      <c r="BI1192" s="231">
        <f>IF(N1192="nulová",J1192,0)</f>
        <v>0</v>
      </c>
      <c r="BJ1192" s="18" t="s">
        <v>83</v>
      </c>
      <c r="BK1192" s="231">
        <f>ROUND(I1192*H1192,2)</f>
        <v>0</v>
      </c>
      <c r="BL1192" s="18" t="s">
        <v>164</v>
      </c>
      <c r="BM1192" s="230" t="s">
        <v>1245</v>
      </c>
    </row>
    <row r="1193" s="2" customFormat="1" ht="33" customHeight="1">
      <c r="A1193" s="39"/>
      <c r="B1193" s="40"/>
      <c r="C1193" s="218" t="s">
        <v>787</v>
      </c>
      <c r="D1193" s="218" t="s">
        <v>162</v>
      </c>
      <c r="E1193" s="219" t="s">
        <v>1242</v>
      </c>
      <c r="F1193" s="220" t="s">
        <v>1226</v>
      </c>
      <c r="G1193" s="221" t="s">
        <v>1168</v>
      </c>
      <c r="H1193" s="222">
        <v>1</v>
      </c>
      <c r="I1193" s="223"/>
      <c r="J1193" s="224">
        <f>ROUND(I1193*H1193,2)</f>
        <v>0</v>
      </c>
      <c r="K1193" s="225"/>
      <c r="L1193" s="45"/>
      <c r="M1193" s="226" t="s">
        <v>1</v>
      </c>
      <c r="N1193" s="227" t="s">
        <v>40</v>
      </c>
      <c r="O1193" s="92"/>
      <c r="P1193" s="228">
        <f>O1193*H1193</f>
        <v>0</v>
      </c>
      <c r="Q1193" s="228">
        <v>0</v>
      </c>
      <c r="R1193" s="228">
        <f>Q1193*H1193</f>
        <v>0</v>
      </c>
      <c r="S1193" s="228">
        <v>0</v>
      </c>
      <c r="T1193" s="229">
        <f>S1193*H1193</f>
        <v>0</v>
      </c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R1193" s="230" t="s">
        <v>164</v>
      </c>
      <c r="AT1193" s="230" t="s">
        <v>162</v>
      </c>
      <c r="AU1193" s="230" t="s">
        <v>83</v>
      </c>
      <c r="AY1193" s="18" t="s">
        <v>161</v>
      </c>
      <c r="BE1193" s="231">
        <f>IF(N1193="základní",J1193,0)</f>
        <v>0</v>
      </c>
      <c r="BF1193" s="231">
        <f>IF(N1193="snížená",J1193,0)</f>
        <v>0</v>
      </c>
      <c r="BG1193" s="231">
        <f>IF(N1193="zákl. přenesená",J1193,0)</f>
        <v>0</v>
      </c>
      <c r="BH1193" s="231">
        <f>IF(N1193="sníž. přenesená",J1193,0)</f>
        <v>0</v>
      </c>
      <c r="BI1193" s="231">
        <f>IF(N1193="nulová",J1193,0)</f>
        <v>0</v>
      </c>
      <c r="BJ1193" s="18" t="s">
        <v>83</v>
      </c>
      <c r="BK1193" s="231">
        <f>ROUND(I1193*H1193,2)</f>
        <v>0</v>
      </c>
      <c r="BL1193" s="18" t="s">
        <v>164</v>
      </c>
      <c r="BM1193" s="230" t="s">
        <v>1246</v>
      </c>
    </row>
    <row r="1194" s="2" customFormat="1" ht="33" customHeight="1">
      <c r="A1194" s="39"/>
      <c r="B1194" s="40"/>
      <c r="C1194" s="218" t="s">
        <v>1247</v>
      </c>
      <c r="D1194" s="218" t="s">
        <v>162</v>
      </c>
      <c r="E1194" s="219" t="s">
        <v>1248</v>
      </c>
      <c r="F1194" s="220" t="s">
        <v>1226</v>
      </c>
      <c r="G1194" s="221" t="s">
        <v>1168</v>
      </c>
      <c r="H1194" s="222">
        <v>2</v>
      </c>
      <c r="I1194" s="223"/>
      <c r="J1194" s="224">
        <f>ROUND(I1194*H1194,2)</f>
        <v>0</v>
      </c>
      <c r="K1194" s="225"/>
      <c r="L1194" s="45"/>
      <c r="M1194" s="226" t="s">
        <v>1</v>
      </c>
      <c r="N1194" s="227" t="s">
        <v>40</v>
      </c>
      <c r="O1194" s="92"/>
      <c r="P1194" s="228">
        <f>O1194*H1194</f>
        <v>0</v>
      </c>
      <c r="Q1194" s="228">
        <v>0</v>
      </c>
      <c r="R1194" s="228">
        <f>Q1194*H1194</f>
        <v>0</v>
      </c>
      <c r="S1194" s="228">
        <v>0</v>
      </c>
      <c r="T1194" s="229">
        <f>S1194*H1194</f>
        <v>0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30" t="s">
        <v>164</v>
      </c>
      <c r="AT1194" s="230" t="s">
        <v>162</v>
      </c>
      <c r="AU1194" s="230" t="s">
        <v>83</v>
      </c>
      <c r="AY1194" s="18" t="s">
        <v>161</v>
      </c>
      <c r="BE1194" s="231">
        <f>IF(N1194="základní",J1194,0)</f>
        <v>0</v>
      </c>
      <c r="BF1194" s="231">
        <f>IF(N1194="snížená",J1194,0)</f>
        <v>0</v>
      </c>
      <c r="BG1194" s="231">
        <f>IF(N1194="zákl. přenesená",J1194,0)</f>
        <v>0</v>
      </c>
      <c r="BH1194" s="231">
        <f>IF(N1194="sníž. přenesená",J1194,0)</f>
        <v>0</v>
      </c>
      <c r="BI1194" s="231">
        <f>IF(N1194="nulová",J1194,0)</f>
        <v>0</v>
      </c>
      <c r="BJ1194" s="18" t="s">
        <v>83</v>
      </c>
      <c r="BK1194" s="231">
        <f>ROUND(I1194*H1194,2)</f>
        <v>0</v>
      </c>
      <c r="BL1194" s="18" t="s">
        <v>164</v>
      </c>
      <c r="BM1194" s="230" t="s">
        <v>1249</v>
      </c>
    </row>
    <row r="1195" s="2" customFormat="1" ht="33" customHeight="1">
      <c r="A1195" s="39"/>
      <c r="B1195" s="40"/>
      <c r="C1195" s="218" t="s">
        <v>792</v>
      </c>
      <c r="D1195" s="218" t="s">
        <v>162</v>
      </c>
      <c r="E1195" s="219" t="s">
        <v>1250</v>
      </c>
      <c r="F1195" s="220" t="s">
        <v>1226</v>
      </c>
      <c r="G1195" s="221" t="s">
        <v>1168</v>
      </c>
      <c r="H1195" s="222">
        <v>2</v>
      </c>
      <c r="I1195" s="223"/>
      <c r="J1195" s="224">
        <f>ROUND(I1195*H1195,2)</f>
        <v>0</v>
      </c>
      <c r="K1195" s="225"/>
      <c r="L1195" s="45"/>
      <c r="M1195" s="226" t="s">
        <v>1</v>
      </c>
      <c r="N1195" s="227" t="s">
        <v>40</v>
      </c>
      <c r="O1195" s="92"/>
      <c r="P1195" s="228">
        <f>O1195*H1195</f>
        <v>0</v>
      </c>
      <c r="Q1195" s="228">
        <v>0</v>
      </c>
      <c r="R1195" s="228">
        <f>Q1195*H1195</f>
        <v>0</v>
      </c>
      <c r="S1195" s="228">
        <v>0</v>
      </c>
      <c r="T1195" s="229">
        <f>S1195*H1195</f>
        <v>0</v>
      </c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R1195" s="230" t="s">
        <v>164</v>
      </c>
      <c r="AT1195" s="230" t="s">
        <v>162</v>
      </c>
      <c r="AU1195" s="230" t="s">
        <v>83</v>
      </c>
      <c r="AY1195" s="18" t="s">
        <v>161</v>
      </c>
      <c r="BE1195" s="231">
        <f>IF(N1195="základní",J1195,0)</f>
        <v>0</v>
      </c>
      <c r="BF1195" s="231">
        <f>IF(N1195="snížená",J1195,0)</f>
        <v>0</v>
      </c>
      <c r="BG1195" s="231">
        <f>IF(N1195="zákl. přenesená",J1195,0)</f>
        <v>0</v>
      </c>
      <c r="BH1195" s="231">
        <f>IF(N1195="sníž. přenesená",J1195,0)</f>
        <v>0</v>
      </c>
      <c r="BI1195" s="231">
        <f>IF(N1195="nulová",J1195,0)</f>
        <v>0</v>
      </c>
      <c r="BJ1195" s="18" t="s">
        <v>83</v>
      </c>
      <c r="BK1195" s="231">
        <f>ROUND(I1195*H1195,2)</f>
        <v>0</v>
      </c>
      <c r="BL1195" s="18" t="s">
        <v>164</v>
      </c>
      <c r="BM1195" s="230" t="s">
        <v>1251</v>
      </c>
    </row>
    <row r="1196" s="12" customFormat="1" ht="25.92" customHeight="1">
      <c r="A1196" s="12"/>
      <c r="B1196" s="204"/>
      <c r="C1196" s="205"/>
      <c r="D1196" s="206" t="s">
        <v>74</v>
      </c>
      <c r="E1196" s="207" t="s">
        <v>1252</v>
      </c>
      <c r="F1196" s="207" t="s">
        <v>1253</v>
      </c>
      <c r="G1196" s="205"/>
      <c r="H1196" s="205"/>
      <c r="I1196" s="208"/>
      <c r="J1196" s="209">
        <f>BK1196</f>
        <v>0</v>
      </c>
      <c r="K1196" s="205"/>
      <c r="L1196" s="210"/>
      <c r="M1196" s="211"/>
      <c r="N1196" s="212"/>
      <c r="O1196" s="212"/>
      <c r="P1196" s="213">
        <f>SUM(P1197:P1205)</f>
        <v>0</v>
      </c>
      <c r="Q1196" s="212"/>
      <c r="R1196" s="213">
        <f>SUM(R1197:R1205)</f>
        <v>0</v>
      </c>
      <c r="S1196" s="212"/>
      <c r="T1196" s="214">
        <f>SUM(T1197:T1205)</f>
        <v>0</v>
      </c>
      <c r="U1196" s="12"/>
      <c r="V1196" s="12"/>
      <c r="W1196" s="12"/>
      <c r="X1196" s="12"/>
      <c r="Y1196" s="12"/>
      <c r="Z1196" s="12"/>
      <c r="AA1196" s="12"/>
      <c r="AB1196" s="12"/>
      <c r="AC1196" s="12"/>
      <c r="AD1196" s="12"/>
      <c r="AE1196" s="12"/>
      <c r="AR1196" s="215" t="s">
        <v>83</v>
      </c>
      <c r="AT1196" s="216" t="s">
        <v>74</v>
      </c>
      <c r="AU1196" s="216" t="s">
        <v>75</v>
      </c>
      <c r="AY1196" s="215" t="s">
        <v>161</v>
      </c>
      <c r="BK1196" s="217">
        <f>SUM(BK1197:BK1205)</f>
        <v>0</v>
      </c>
    </row>
    <row r="1197" s="2" customFormat="1" ht="24.15" customHeight="1">
      <c r="A1197" s="39"/>
      <c r="B1197" s="40"/>
      <c r="C1197" s="218" t="s">
        <v>1254</v>
      </c>
      <c r="D1197" s="218" t="s">
        <v>162</v>
      </c>
      <c r="E1197" s="219" t="s">
        <v>1255</v>
      </c>
      <c r="F1197" s="220" t="s">
        <v>1256</v>
      </c>
      <c r="G1197" s="221" t="s">
        <v>1168</v>
      </c>
      <c r="H1197" s="222">
        <v>6</v>
      </c>
      <c r="I1197" s="223"/>
      <c r="J1197" s="224">
        <f>ROUND(I1197*H1197,2)</f>
        <v>0</v>
      </c>
      <c r="K1197" s="225"/>
      <c r="L1197" s="45"/>
      <c r="M1197" s="226" t="s">
        <v>1</v>
      </c>
      <c r="N1197" s="227" t="s">
        <v>40</v>
      </c>
      <c r="O1197" s="92"/>
      <c r="P1197" s="228">
        <f>O1197*H1197</f>
        <v>0</v>
      </c>
      <c r="Q1197" s="228">
        <v>0</v>
      </c>
      <c r="R1197" s="228">
        <f>Q1197*H1197</f>
        <v>0</v>
      </c>
      <c r="S1197" s="228">
        <v>0</v>
      </c>
      <c r="T1197" s="229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30" t="s">
        <v>164</v>
      </c>
      <c r="AT1197" s="230" t="s">
        <v>162</v>
      </c>
      <c r="AU1197" s="230" t="s">
        <v>83</v>
      </c>
      <c r="AY1197" s="18" t="s">
        <v>161</v>
      </c>
      <c r="BE1197" s="231">
        <f>IF(N1197="základní",J1197,0)</f>
        <v>0</v>
      </c>
      <c r="BF1197" s="231">
        <f>IF(N1197="snížená",J1197,0)</f>
        <v>0</v>
      </c>
      <c r="BG1197" s="231">
        <f>IF(N1197="zákl. přenesená",J1197,0)</f>
        <v>0</v>
      </c>
      <c r="BH1197" s="231">
        <f>IF(N1197="sníž. přenesená",J1197,0)</f>
        <v>0</v>
      </c>
      <c r="BI1197" s="231">
        <f>IF(N1197="nulová",J1197,0)</f>
        <v>0</v>
      </c>
      <c r="BJ1197" s="18" t="s">
        <v>83</v>
      </c>
      <c r="BK1197" s="231">
        <f>ROUND(I1197*H1197,2)</f>
        <v>0</v>
      </c>
      <c r="BL1197" s="18" t="s">
        <v>164</v>
      </c>
      <c r="BM1197" s="230" t="s">
        <v>1257</v>
      </c>
    </row>
    <row r="1198" s="2" customFormat="1" ht="24.15" customHeight="1">
      <c r="A1198" s="39"/>
      <c r="B1198" s="40"/>
      <c r="C1198" s="218" t="s">
        <v>797</v>
      </c>
      <c r="D1198" s="218" t="s">
        <v>162</v>
      </c>
      <c r="E1198" s="219" t="s">
        <v>1258</v>
      </c>
      <c r="F1198" s="220" t="s">
        <v>1256</v>
      </c>
      <c r="G1198" s="221" t="s">
        <v>1168</v>
      </c>
      <c r="H1198" s="222">
        <v>2</v>
      </c>
      <c r="I1198" s="223"/>
      <c r="J1198" s="224">
        <f>ROUND(I1198*H1198,2)</f>
        <v>0</v>
      </c>
      <c r="K1198" s="225"/>
      <c r="L1198" s="45"/>
      <c r="M1198" s="226" t="s">
        <v>1</v>
      </c>
      <c r="N1198" s="227" t="s">
        <v>40</v>
      </c>
      <c r="O1198" s="92"/>
      <c r="P1198" s="228">
        <f>O1198*H1198</f>
        <v>0</v>
      </c>
      <c r="Q1198" s="228">
        <v>0</v>
      </c>
      <c r="R1198" s="228">
        <f>Q1198*H1198</f>
        <v>0</v>
      </c>
      <c r="S1198" s="228">
        <v>0</v>
      </c>
      <c r="T1198" s="229">
        <f>S1198*H1198</f>
        <v>0</v>
      </c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R1198" s="230" t="s">
        <v>164</v>
      </c>
      <c r="AT1198" s="230" t="s">
        <v>162</v>
      </c>
      <c r="AU1198" s="230" t="s">
        <v>83</v>
      </c>
      <c r="AY1198" s="18" t="s">
        <v>161</v>
      </c>
      <c r="BE1198" s="231">
        <f>IF(N1198="základní",J1198,0)</f>
        <v>0</v>
      </c>
      <c r="BF1198" s="231">
        <f>IF(N1198="snížená",J1198,0)</f>
        <v>0</v>
      </c>
      <c r="BG1198" s="231">
        <f>IF(N1198="zákl. přenesená",J1198,0)</f>
        <v>0</v>
      </c>
      <c r="BH1198" s="231">
        <f>IF(N1198="sníž. přenesená",J1198,0)</f>
        <v>0</v>
      </c>
      <c r="BI1198" s="231">
        <f>IF(N1198="nulová",J1198,0)</f>
        <v>0</v>
      </c>
      <c r="BJ1198" s="18" t="s">
        <v>83</v>
      </c>
      <c r="BK1198" s="231">
        <f>ROUND(I1198*H1198,2)</f>
        <v>0</v>
      </c>
      <c r="BL1198" s="18" t="s">
        <v>164</v>
      </c>
      <c r="BM1198" s="230" t="s">
        <v>1259</v>
      </c>
    </row>
    <row r="1199" s="2" customFormat="1" ht="24.15" customHeight="1">
      <c r="A1199" s="39"/>
      <c r="B1199" s="40"/>
      <c r="C1199" s="218" t="s">
        <v>1260</v>
      </c>
      <c r="D1199" s="218" t="s">
        <v>162</v>
      </c>
      <c r="E1199" s="219" t="s">
        <v>1261</v>
      </c>
      <c r="F1199" s="220" t="s">
        <v>1262</v>
      </c>
      <c r="G1199" s="221" t="s">
        <v>1168</v>
      </c>
      <c r="H1199" s="222">
        <v>1</v>
      </c>
      <c r="I1199" s="223"/>
      <c r="J1199" s="224">
        <f>ROUND(I1199*H1199,2)</f>
        <v>0</v>
      </c>
      <c r="K1199" s="225"/>
      <c r="L1199" s="45"/>
      <c r="M1199" s="226" t="s">
        <v>1</v>
      </c>
      <c r="N1199" s="227" t="s">
        <v>40</v>
      </c>
      <c r="O1199" s="92"/>
      <c r="P1199" s="228">
        <f>O1199*H1199</f>
        <v>0</v>
      </c>
      <c r="Q1199" s="228">
        <v>0</v>
      </c>
      <c r="R1199" s="228">
        <f>Q1199*H1199</f>
        <v>0</v>
      </c>
      <c r="S1199" s="228">
        <v>0</v>
      </c>
      <c r="T1199" s="229">
        <f>S1199*H1199</f>
        <v>0</v>
      </c>
      <c r="U1199" s="39"/>
      <c r="V1199" s="39"/>
      <c r="W1199" s="39"/>
      <c r="X1199" s="39"/>
      <c r="Y1199" s="39"/>
      <c r="Z1199" s="39"/>
      <c r="AA1199" s="39"/>
      <c r="AB1199" s="39"/>
      <c r="AC1199" s="39"/>
      <c r="AD1199" s="39"/>
      <c r="AE1199" s="39"/>
      <c r="AR1199" s="230" t="s">
        <v>164</v>
      </c>
      <c r="AT1199" s="230" t="s">
        <v>162</v>
      </c>
      <c r="AU1199" s="230" t="s">
        <v>83</v>
      </c>
      <c r="AY1199" s="18" t="s">
        <v>161</v>
      </c>
      <c r="BE1199" s="231">
        <f>IF(N1199="základní",J1199,0)</f>
        <v>0</v>
      </c>
      <c r="BF1199" s="231">
        <f>IF(N1199="snížená",J1199,0)</f>
        <v>0</v>
      </c>
      <c r="BG1199" s="231">
        <f>IF(N1199="zákl. přenesená",J1199,0)</f>
        <v>0</v>
      </c>
      <c r="BH1199" s="231">
        <f>IF(N1199="sníž. přenesená",J1199,0)</f>
        <v>0</v>
      </c>
      <c r="BI1199" s="231">
        <f>IF(N1199="nulová",J1199,0)</f>
        <v>0</v>
      </c>
      <c r="BJ1199" s="18" t="s">
        <v>83</v>
      </c>
      <c r="BK1199" s="231">
        <f>ROUND(I1199*H1199,2)</f>
        <v>0</v>
      </c>
      <c r="BL1199" s="18" t="s">
        <v>164</v>
      </c>
      <c r="BM1199" s="230" t="s">
        <v>1263</v>
      </c>
    </row>
    <row r="1200" s="2" customFormat="1" ht="24.15" customHeight="1">
      <c r="A1200" s="39"/>
      <c r="B1200" s="40"/>
      <c r="C1200" s="218" t="s">
        <v>815</v>
      </c>
      <c r="D1200" s="218" t="s">
        <v>162</v>
      </c>
      <c r="E1200" s="219" t="s">
        <v>1264</v>
      </c>
      <c r="F1200" s="220" t="s">
        <v>1256</v>
      </c>
      <c r="G1200" s="221" t="s">
        <v>1168</v>
      </c>
      <c r="H1200" s="222">
        <v>1</v>
      </c>
      <c r="I1200" s="223"/>
      <c r="J1200" s="224">
        <f>ROUND(I1200*H1200,2)</f>
        <v>0</v>
      </c>
      <c r="K1200" s="225"/>
      <c r="L1200" s="45"/>
      <c r="M1200" s="226" t="s">
        <v>1</v>
      </c>
      <c r="N1200" s="227" t="s">
        <v>40</v>
      </c>
      <c r="O1200" s="92"/>
      <c r="P1200" s="228">
        <f>O1200*H1200</f>
        <v>0</v>
      </c>
      <c r="Q1200" s="228">
        <v>0</v>
      </c>
      <c r="R1200" s="228">
        <f>Q1200*H1200</f>
        <v>0</v>
      </c>
      <c r="S1200" s="228">
        <v>0</v>
      </c>
      <c r="T1200" s="229">
        <f>S1200*H1200</f>
        <v>0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30" t="s">
        <v>164</v>
      </c>
      <c r="AT1200" s="230" t="s">
        <v>162</v>
      </c>
      <c r="AU1200" s="230" t="s">
        <v>83</v>
      </c>
      <c r="AY1200" s="18" t="s">
        <v>161</v>
      </c>
      <c r="BE1200" s="231">
        <f>IF(N1200="základní",J1200,0)</f>
        <v>0</v>
      </c>
      <c r="BF1200" s="231">
        <f>IF(N1200="snížená",J1200,0)</f>
        <v>0</v>
      </c>
      <c r="BG1200" s="231">
        <f>IF(N1200="zákl. přenesená",J1200,0)</f>
        <v>0</v>
      </c>
      <c r="BH1200" s="231">
        <f>IF(N1200="sníž. přenesená",J1200,0)</f>
        <v>0</v>
      </c>
      <c r="BI1200" s="231">
        <f>IF(N1200="nulová",J1200,0)</f>
        <v>0</v>
      </c>
      <c r="BJ1200" s="18" t="s">
        <v>83</v>
      </c>
      <c r="BK1200" s="231">
        <f>ROUND(I1200*H1200,2)</f>
        <v>0</v>
      </c>
      <c r="BL1200" s="18" t="s">
        <v>164</v>
      </c>
      <c r="BM1200" s="230" t="s">
        <v>1265</v>
      </c>
    </row>
    <row r="1201" s="2" customFormat="1" ht="24.15" customHeight="1">
      <c r="A1201" s="39"/>
      <c r="B1201" s="40"/>
      <c r="C1201" s="218" t="s">
        <v>1266</v>
      </c>
      <c r="D1201" s="218" t="s">
        <v>162</v>
      </c>
      <c r="E1201" s="219" t="s">
        <v>1267</v>
      </c>
      <c r="F1201" s="220" t="s">
        <v>1268</v>
      </c>
      <c r="G1201" s="221" t="s">
        <v>1168</v>
      </c>
      <c r="H1201" s="222">
        <v>4</v>
      </c>
      <c r="I1201" s="223"/>
      <c r="J1201" s="224">
        <f>ROUND(I1201*H1201,2)</f>
        <v>0</v>
      </c>
      <c r="K1201" s="225"/>
      <c r="L1201" s="45"/>
      <c r="M1201" s="226" t="s">
        <v>1</v>
      </c>
      <c r="N1201" s="227" t="s">
        <v>40</v>
      </c>
      <c r="O1201" s="92"/>
      <c r="P1201" s="228">
        <f>O1201*H1201</f>
        <v>0</v>
      </c>
      <c r="Q1201" s="228">
        <v>0</v>
      </c>
      <c r="R1201" s="228">
        <f>Q1201*H1201</f>
        <v>0</v>
      </c>
      <c r="S1201" s="228">
        <v>0</v>
      </c>
      <c r="T1201" s="229">
        <f>S1201*H1201</f>
        <v>0</v>
      </c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  <c r="AR1201" s="230" t="s">
        <v>164</v>
      </c>
      <c r="AT1201" s="230" t="s">
        <v>162</v>
      </c>
      <c r="AU1201" s="230" t="s">
        <v>83</v>
      </c>
      <c r="AY1201" s="18" t="s">
        <v>161</v>
      </c>
      <c r="BE1201" s="231">
        <f>IF(N1201="základní",J1201,0)</f>
        <v>0</v>
      </c>
      <c r="BF1201" s="231">
        <f>IF(N1201="snížená",J1201,0)</f>
        <v>0</v>
      </c>
      <c r="BG1201" s="231">
        <f>IF(N1201="zákl. přenesená",J1201,0)</f>
        <v>0</v>
      </c>
      <c r="BH1201" s="231">
        <f>IF(N1201="sníž. přenesená",J1201,0)</f>
        <v>0</v>
      </c>
      <c r="BI1201" s="231">
        <f>IF(N1201="nulová",J1201,0)</f>
        <v>0</v>
      </c>
      <c r="BJ1201" s="18" t="s">
        <v>83</v>
      </c>
      <c r="BK1201" s="231">
        <f>ROUND(I1201*H1201,2)</f>
        <v>0</v>
      </c>
      <c r="BL1201" s="18" t="s">
        <v>164</v>
      </c>
      <c r="BM1201" s="230" t="s">
        <v>1269</v>
      </c>
    </row>
    <row r="1202" s="2" customFormat="1" ht="24.15" customHeight="1">
      <c r="A1202" s="39"/>
      <c r="B1202" s="40"/>
      <c r="C1202" s="218" t="s">
        <v>830</v>
      </c>
      <c r="D1202" s="218" t="s">
        <v>162</v>
      </c>
      <c r="E1202" s="219" t="s">
        <v>1270</v>
      </c>
      <c r="F1202" s="220" t="s">
        <v>1271</v>
      </c>
      <c r="G1202" s="221" t="s">
        <v>1168</v>
      </c>
      <c r="H1202" s="222">
        <v>1</v>
      </c>
      <c r="I1202" s="223"/>
      <c r="J1202" s="224">
        <f>ROUND(I1202*H1202,2)</f>
        <v>0</v>
      </c>
      <c r="K1202" s="225"/>
      <c r="L1202" s="45"/>
      <c r="M1202" s="226" t="s">
        <v>1</v>
      </c>
      <c r="N1202" s="227" t="s">
        <v>40</v>
      </c>
      <c r="O1202" s="92"/>
      <c r="P1202" s="228">
        <f>O1202*H1202</f>
        <v>0</v>
      </c>
      <c r="Q1202" s="228">
        <v>0</v>
      </c>
      <c r="R1202" s="228">
        <f>Q1202*H1202</f>
        <v>0</v>
      </c>
      <c r="S1202" s="228">
        <v>0</v>
      </c>
      <c r="T1202" s="229">
        <f>S1202*H1202</f>
        <v>0</v>
      </c>
      <c r="U1202" s="39"/>
      <c r="V1202" s="39"/>
      <c r="W1202" s="39"/>
      <c r="X1202" s="39"/>
      <c r="Y1202" s="39"/>
      <c r="Z1202" s="39"/>
      <c r="AA1202" s="39"/>
      <c r="AB1202" s="39"/>
      <c r="AC1202" s="39"/>
      <c r="AD1202" s="39"/>
      <c r="AE1202" s="39"/>
      <c r="AR1202" s="230" t="s">
        <v>164</v>
      </c>
      <c r="AT1202" s="230" t="s">
        <v>162</v>
      </c>
      <c r="AU1202" s="230" t="s">
        <v>83</v>
      </c>
      <c r="AY1202" s="18" t="s">
        <v>161</v>
      </c>
      <c r="BE1202" s="231">
        <f>IF(N1202="základní",J1202,0)</f>
        <v>0</v>
      </c>
      <c r="BF1202" s="231">
        <f>IF(N1202="snížená",J1202,0)</f>
        <v>0</v>
      </c>
      <c r="BG1202" s="231">
        <f>IF(N1202="zákl. přenesená",J1202,0)</f>
        <v>0</v>
      </c>
      <c r="BH1202" s="231">
        <f>IF(N1202="sníž. přenesená",J1202,0)</f>
        <v>0</v>
      </c>
      <c r="BI1202" s="231">
        <f>IF(N1202="nulová",J1202,0)</f>
        <v>0</v>
      </c>
      <c r="BJ1202" s="18" t="s">
        <v>83</v>
      </c>
      <c r="BK1202" s="231">
        <f>ROUND(I1202*H1202,2)</f>
        <v>0</v>
      </c>
      <c r="BL1202" s="18" t="s">
        <v>164</v>
      </c>
      <c r="BM1202" s="230" t="s">
        <v>1272</v>
      </c>
    </row>
    <row r="1203" s="2" customFormat="1" ht="16.5" customHeight="1">
      <c r="A1203" s="39"/>
      <c r="B1203" s="40"/>
      <c r="C1203" s="218" t="s">
        <v>1273</v>
      </c>
      <c r="D1203" s="218" t="s">
        <v>162</v>
      </c>
      <c r="E1203" s="219" t="s">
        <v>1274</v>
      </c>
      <c r="F1203" s="220" t="s">
        <v>1275</v>
      </c>
      <c r="G1203" s="221" t="s">
        <v>1168</v>
      </c>
      <c r="H1203" s="222">
        <v>1</v>
      </c>
      <c r="I1203" s="223"/>
      <c r="J1203" s="224">
        <f>ROUND(I1203*H1203,2)</f>
        <v>0</v>
      </c>
      <c r="K1203" s="225"/>
      <c r="L1203" s="45"/>
      <c r="M1203" s="226" t="s">
        <v>1</v>
      </c>
      <c r="N1203" s="227" t="s">
        <v>40</v>
      </c>
      <c r="O1203" s="92"/>
      <c r="P1203" s="228">
        <f>O1203*H1203</f>
        <v>0</v>
      </c>
      <c r="Q1203" s="228">
        <v>0</v>
      </c>
      <c r="R1203" s="228">
        <f>Q1203*H1203</f>
        <v>0</v>
      </c>
      <c r="S1203" s="228">
        <v>0</v>
      </c>
      <c r="T1203" s="229">
        <f>S1203*H1203</f>
        <v>0</v>
      </c>
      <c r="U1203" s="39"/>
      <c r="V1203" s="39"/>
      <c r="W1203" s="39"/>
      <c r="X1203" s="39"/>
      <c r="Y1203" s="39"/>
      <c r="Z1203" s="39"/>
      <c r="AA1203" s="39"/>
      <c r="AB1203" s="39"/>
      <c r="AC1203" s="39"/>
      <c r="AD1203" s="39"/>
      <c r="AE1203" s="39"/>
      <c r="AR1203" s="230" t="s">
        <v>164</v>
      </c>
      <c r="AT1203" s="230" t="s">
        <v>162</v>
      </c>
      <c r="AU1203" s="230" t="s">
        <v>83</v>
      </c>
      <c r="AY1203" s="18" t="s">
        <v>161</v>
      </c>
      <c r="BE1203" s="231">
        <f>IF(N1203="základní",J1203,0)</f>
        <v>0</v>
      </c>
      <c r="BF1203" s="231">
        <f>IF(N1203="snížená",J1203,0)</f>
        <v>0</v>
      </c>
      <c r="BG1203" s="231">
        <f>IF(N1203="zákl. přenesená",J1203,0)</f>
        <v>0</v>
      </c>
      <c r="BH1203" s="231">
        <f>IF(N1203="sníž. přenesená",J1203,0)</f>
        <v>0</v>
      </c>
      <c r="BI1203" s="231">
        <f>IF(N1203="nulová",J1203,0)</f>
        <v>0</v>
      </c>
      <c r="BJ1203" s="18" t="s">
        <v>83</v>
      </c>
      <c r="BK1203" s="231">
        <f>ROUND(I1203*H1203,2)</f>
        <v>0</v>
      </c>
      <c r="BL1203" s="18" t="s">
        <v>164</v>
      </c>
      <c r="BM1203" s="230" t="s">
        <v>1276</v>
      </c>
    </row>
    <row r="1204" s="2" customFormat="1" ht="21.75" customHeight="1">
      <c r="A1204" s="39"/>
      <c r="B1204" s="40"/>
      <c r="C1204" s="218" t="s">
        <v>841</v>
      </c>
      <c r="D1204" s="218" t="s">
        <v>162</v>
      </c>
      <c r="E1204" s="219" t="s">
        <v>1277</v>
      </c>
      <c r="F1204" s="220" t="s">
        <v>1278</v>
      </c>
      <c r="G1204" s="221" t="s">
        <v>1168</v>
      </c>
      <c r="H1204" s="222">
        <v>1</v>
      </c>
      <c r="I1204" s="223"/>
      <c r="J1204" s="224">
        <f>ROUND(I1204*H1204,2)</f>
        <v>0</v>
      </c>
      <c r="K1204" s="225"/>
      <c r="L1204" s="45"/>
      <c r="M1204" s="226" t="s">
        <v>1</v>
      </c>
      <c r="N1204" s="227" t="s">
        <v>40</v>
      </c>
      <c r="O1204" s="92"/>
      <c r="P1204" s="228">
        <f>O1204*H1204</f>
        <v>0</v>
      </c>
      <c r="Q1204" s="228">
        <v>0</v>
      </c>
      <c r="R1204" s="228">
        <f>Q1204*H1204</f>
        <v>0</v>
      </c>
      <c r="S1204" s="228">
        <v>0</v>
      </c>
      <c r="T1204" s="229">
        <f>S1204*H1204</f>
        <v>0</v>
      </c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R1204" s="230" t="s">
        <v>164</v>
      </c>
      <c r="AT1204" s="230" t="s">
        <v>162</v>
      </c>
      <c r="AU1204" s="230" t="s">
        <v>83</v>
      </c>
      <c r="AY1204" s="18" t="s">
        <v>161</v>
      </c>
      <c r="BE1204" s="231">
        <f>IF(N1204="základní",J1204,0)</f>
        <v>0</v>
      </c>
      <c r="BF1204" s="231">
        <f>IF(N1204="snížená",J1204,0)</f>
        <v>0</v>
      </c>
      <c r="BG1204" s="231">
        <f>IF(N1204="zákl. přenesená",J1204,0)</f>
        <v>0</v>
      </c>
      <c r="BH1204" s="231">
        <f>IF(N1204="sníž. přenesená",J1204,0)</f>
        <v>0</v>
      </c>
      <c r="BI1204" s="231">
        <f>IF(N1204="nulová",J1204,0)</f>
        <v>0</v>
      </c>
      <c r="BJ1204" s="18" t="s">
        <v>83</v>
      </c>
      <c r="BK1204" s="231">
        <f>ROUND(I1204*H1204,2)</f>
        <v>0</v>
      </c>
      <c r="BL1204" s="18" t="s">
        <v>164</v>
      </c>
      <c r="BM1204" s="230" t="s">
        <v>1279</v>
      </c>
    </row>
    <row r="1205" s="2" customFormat="1" ht="21.75" customHeight="1">
      <c r="A1205" s="39"/>
      <c r="B1205" s="40"/>
      <c r="C1205" s="218" t="s">
        <v>1280</v>
      </c>
      <c r="D1205" s="218" t="s">
        <v>162</v>
      </c>
      <c r="E1205" s="219" t="s">
        <v>1281</v>
      </c>
      <c r="F1205" s="220" t="s">
        <v>1278</v>
      </c>
      <c r="G1205" s="221" t="s">
        <v>1168</v>
      </c>
      <c r="H1205" s="222">
        <v>1</v>
      </c>
      <c r="I1205" s="223"/>
      <c r="J1205" s="224">
        <f>ROUND(I1205*H1205,2)</f>
        <v>0</v>
      </c>
      <c r="K1205" s="225"/>
      <c r="L1205" s="45"/>
      <c r="M1205" s="226" t="s">
        <v>1</v>
      </c>
      <c r="N1205" s="227" t="s">
        <v>40</v>
      </c>
      <c r="O1205" s="92"/>
      <c r="P1205" s="228">
        <f>O1205*H1205</f>
        <v>0</v>
      </c>
      <c r="Q1205" s="228">
        <v>0</v>
      </c>
      <c r="R1205" s="228">
        <f>Q1205*H1205</f>
        <v>0</v>
      </c>
      <c r="S1205" s="228">
        <v>0</v>
      </c>
      <c r="T1205" s="229">
        <f>S1205*H1205</f>
        <v>0</v>
      </c>
      <c r="U1205" s="39"/>
      <c r="V1205" s="39"/>
      <c r="W1205" s="39"/>
      <c r="X1205" s="39"/>
      <c r="Y1205" s="39"/>
      <c r="Z1205" s="39"/>
      <c r="AA1205" s="39"/>
      <c r="AB1205" s="39"/>
      <c r="AC1205" s="39"/>
      <c r="AD1205" s="39"/>
      <c r="AE1205" s="39"/>
      <c r="AR1205" s="230" t="s">
        <v>164</v>
      </c>
      <c r="AT1205" s="230" t="s">
        <v>162</v>
      </c>
      <c r="AU1205" s="230" t="s">
        <v>83</v>
      </c>
      <c r="AY1205" s="18" t="s">
        <v>161</v>
      </c>
      <c r="BE1205" s="231">
        <f>IF(N1205="základní",J1205,0)</f>
        <v>0</v>
      </c>
      <c r="BF1205" s="231">
        <f>IF(N1205="snížená",J1205,0)</f>
        <v>0</v>
      </c>
      <c r="BG1205" s="231">
        <f>IF(N1205="zákl. přenesená",J1205,0)</f>
        <v>0</v>
      </c>
      <c r="BH1205" s="231">
        <f>IF(N1205="sníž. přenesená",J1205,0)</f>
        <v>0</v>
      </c>
      <c r="BI1205" s="231">
        <f>IF(N1205="nulová",J1205,0)</f>
        <v>0</v>
      </c>
      <c r="BJ1205" s="18" t="s">
        <v>83</v>
      </c>
      <c r="BK1205" s="231">
        <f>ROUND(I1205*H1205,2)</f>
        <v>0</v>
      </c>
      <c r="BL1205" s="18" t="s">
        <v>164</v>
      </c>
      <c r="BM1205" s="230" t="s">
        <v>1282</v>
      </c>
    </row>
    <row r="1206" s="12" customFormat="1" ht="25.92" customHeight="1">
      <c r="A1206" s="12"/>
      <c r="B1206" s="204"/>
      <c r="C1206" s="205"/>
      <c r="D1206" s="206" t="s">
        <v>74</v>
      </c>
      <c r="E1206" s="207" t="s">
        <v>1283</v>
      </c>
      <c r="F1206" s="207" t="s">
        <v>1284</v>
      </c>
      <c r="G1206" s="205"/>
      <c r="H1206" s="205"/>
      <c r="I1206" s="208"/>
      <c r="J1206" s="209">
        <f>BK1206</f>
        <v>0</v>
      </c>
      <c r="K1206" s="205"/>
      <c r="L1206" s="210"/>
      <c r="M1206" s="211"/>
      <c r="N1206" s="212"/>
      <c r="O1206" s="212"/>
      <c r="P1206" s="213">
        <f>SUM(P1207:P1215)</f>
        <v>0</v>
      </c>
      <c r="Q1206" s="212"/>
      <c r="R1206" s="213">
        <f>SUM(R1207:R1215)</f>
        <v>0</v>
      </c>
      <c r="S1206" s="212"/>
      <c r="T1206" s="214">
        <f>SUM(T1207:T1215)</f>
        <v>0</v>
      </c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R1206" s="215" t="s">
        <v>85</v>
      </c>
      <c r="AT1206" s="216" t="s">
        <v>74</v>
      </c>
      <c r="AU1206" s="216" t="s">
        <v>75</v>
      </c>
      <c r="AY1206" s="215" t="s">
        <v>161</v>
      </c>
      <c r="BK1206" s="217">
        <f>SUM(BK1207:BK1215)</f>
        <v>0</v>
      </c>
    </row>
    <row r="1207" s="2" customFormat="1" ht="24.15" customHeight="1">
      <c r="A1207" s="39"/>
      <c r="B1207" s="40"/>
      <c r="C1207" s="218" t="s">
        <v>849</v>
      </c>
      <c r="D1207" s="218" t="s">
        <v>162</v>
      </c>
      <c r="E1207" s="219" t="s">
        <v>1285</v>
      </c>
      <c r="F1207" s="220" t="s">
        <v>1286</v>
      </c>
      <c r="G1207" s="221" t="s">
        <v>253</v>
      </c>
      <c r="H1207" s="222">
        <v>319.68000000000001</v>
      </c>
      <c r="I1207" s="223"/>
      <c r="J1207" s="224">
        <f>ROUND(I1207*H1207,2)</f>
        <v>0</v>
      </c>
      <c r="K1207" s="225"/>
      <c r="L1207" s="45"/>
      <c r="M1207" s="226" t="s">
        <v>1</v>
      </c>
      <c r="N1207" s="227" t="s">
        <v>40</v>
      </c>
      <c r="O1207" s="92"/>
      <c r="P1207" s="228">
        <f>O1207*H1207</f>
        <v>0</v>
      </c>
      <c r="Q1207" s="228">
        <v>0</v>
      </c>
      <c r="R1207" s="228">
        <f>Q1207*H1207</f>
        <v>0</v>
      </c>
      <c r="S1207" s="228">
        <v>0</v>
      </c>
      <c r="T1207" s="229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30" t="s">
        <v>254</v>
      </c>
      <c r="AT1207" s="230" t="s">
        <v>162</v>
      </c>
      <c r="AU1207" s="230" t="s">
        <v>83</v>
      </c>
      <c r="AY1207" s="18" t="s">
        <v>161</v>
      </c>
      <c r="BE1207" s="231">
        <f>IF(N1207="základní",J1207,0)</f>
        <v>0</v>
      </c>
      <c r="BF1207" s="231">
        <f>IF(N1207="snížená",J1207,0)</f>
        <v>0</v>
      </c>
      <c r="BG1207" s="231">
        <f>IF(N1207="zákl. přenesená",J1207,0)</f>
        <v>0</v>
      </c>
      <c r="BH1207" s="231">
        <f>IF(N1207="sníž. přenesená",J1207,0)</f>
        <v>0</v>
      </c>
      <c r="BI1207" s="231">
        <f>IF(N1207="nulová",J1207,0)</f>
        <v>0</v>
      </c>
      <c r="BJ1207" s="18" t="s">
        <v>83</v>
      </c>
      <c r="BK1207" s="231">
        <f>ROUND(I1207*H1207,2)</f>
        <v>0</v>
      </c>
      <c r="BL1207" s="18" t="s">
        <v>254</v>
      </c>
      <c r="BM1207" s="230" t="s">
        <v>1287</v>
      </c>
    </row>
    <row r="1208" s="13" customFormat="1">
      <c r="A1208" s="13"/>
      <c r="B1208" s="232"/>
      <c r="C1208" s="233"/>
      <c r="D1208" s="234" t="s">
        <v>165</v>
      </c>
      <c r="E1208" s="235" t="s">
        <v>1</v>
      </c>
      <c r="F1208" s="236" t="s">
        <v>842</v>
      </c>
      <c r="G1208" s="233"/>
      <c r="H1208" s="235" t="s">
        <v>1</v>
      </c>
      <c r="I1208" s="237"/>
      <c r="J1208" s="233"/>
      <c r="K1208" s="233"/>
      <c r="L1208" s="238"/>
      <c r="M1208" s="239"/>
      <c r="N1208" s="240"/>
      <c r="O1208" s="240"/>
      <c r="P1208" s="240"/>
      <c r="Q1208" s="240"/>
      <c r="R1208" s="240"/>
      <c r="S1208" s="240"/>
      <c r="T1208" s="241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42" t="s">
        <v>165</v>
      </c>
      <c r="AU1208" s="242" t="s">
        <v>83</v>
      </c>
      <c r="AV1208" s="13" t="s">
        <v>83</v>
      </c>
      <c r="AW1208" s="13" t="s">
        <v>31</v>
      </c>
      <c r="AX1208" s="13" t="s">
        <v>75</v>
      </c>
      <c r="AY1208" s="242" t="s">
        <v>161</v>
      </c>
    </row>
    <row r="1209" s="13" customFormat="1">
      <c r="A1209" s="13"/>
      <c r="B1209" s="232"/>
      <c r="C1209" s="233"/>
      <c r="D1209" s="234" t="s">
        <v>165</v>
      </c>
      <c r="E1209" s="235" t="s">
        <v>1</v>
      </c>
      <c r="F1209" s="236" t="s">
        <v>843</v>
      </c>
      <c r="G1209" s="233"/>
      <c r="H1209" s="235" t="s">
        <v>1</v>
      </c>
      <c r="I1209" s="237"/>
      <c r="J1209" s="233"/>
      <c r="K1209" s="233"/>
      <c r="L1209" s="238"/>
      <c r="M1209" s="239"/>
      <c r="N1209" s="240"/>
      <c r="O1209" s="240"/>
      <c r="P1209" s="240"/>
      <c r="Q1209" s="240"/>
      <c r="R1209" s="240"/>
      <c r="S1209" s="240"/>
      <c r="T1209" s="241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2" t="s">
        <v>165</v>
      </c>
      <c r="AU1209" s="242" t="s">
        <v>83</v>
      </c>
      <c r="AV1209" s="13" t="s">
        <v>83</v>
      </c>
      <c r="AW1209" s="13" t="s">
        <v>31</v>
      </c>
      <c r="AX1209" s="13" t="s">
        <v>75</v>
      </c>
      <c r="AY1209" s="242" t="s">
        <v>161</v>
      </c>
    </row>
    <row r="1210" s="15" customFormat="1">
      <c r="A1210" s="15"/>
      <c r="B1210" s="254"/>
      <c r="C1210" s="255"/>
      <c r="D1210" s="234" t="s">
        <v>165</v>
      </c>
      <c r="E1210" s="256" t="s">
        <v>1</v>
      </c>
      <c r="F1210" s="257" t="s">
        <v>1110</v>
      </c>
      <c r="G1210" s="255"/>
      <c r="H1210" s="258">
        <v>285.75999999999999</v>
      </c>
      <c r="I1210" s="259"/>
      <c r="J1210" s="255"/>
      <c r="K1210" s="255"/>
      <c r="L1210" s="260"/>
      <c r="M1210" s="261"/>
      <c r="N1210" s="262"/>
      <c r="O1210" s="262"/>
      <c r="P1210" s="262"/>
      <c r="Q1210" s="262"/>
      <c r="R1210" s="262"/>
      <c r="S1210" s="262"/>
      <c r="T1210" s="263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64" t="s">
        <v>165</v>
      </c>
      <c r="AU1210" s="264" t="s">
        <v>83</v>
      </c>
      <c r="AV1210" s="15" t="s">
        <v>85</v>
      </c>
      <c r="AW1210" s="15" t="s">
        <v>31</v>
      </c>
      <c r="AX1210" s="15" t="s">
        <v>75</v>
      </c>
      <c r="AY1210" s="264" t="s">
        <v>161</v>
      </c>
    </row>
    <row r="1211" s="16" customFormat="1">
      <c r="A1211" s="16"/>
      <c r="B1211" s="265"/>
      <c r="C1211" s="266"/>
      <c r="D1211" s="234" t="s">
        <v>165</v>
      </c>
      <c r="E1211" s="267" t="s">
        <v>1</v>
      </c>
      <c r="F1211" s="268" t="s">
        <v>215</v>
      </c>
      <c r="G1211" s="266"/>
      <c r="H1211" s="269">
        <v>285.75999999999999</v>
      </c>
      <c r="I1211" s="270"/>
      <c r="J1211" s="266"/>
      <c r="K1211" s="266"/>
      <c r="L1211" s="271"/>
      <c r="M1211" s="272"/>
      <c r="N1211" s="273"/>
      <c r="O1211" s="273"/>
      <c r="P1211" s="273"/>
      <c r="Q1211" s="273"/>
      <c r="R1211" s="273"/>
      <c r="S1211" s="273"/>
      <c r="T1211" s="274"/>
      <c r="U1211" s="16"/>
      <c r="V1211" s="16"/>
      <c r="W1211" s="16"/>
      <c r="X1211" s="16"/>
      <c r="Y1211" s="16"/>
      <c r="Z1211" s="16"/>
      <c r="AA1211" s="16"/>
      <c r="AB1211" s="16"/>
      <c r="AC1211" s="16"/>
      <c r="AD1211" s="16"/>
      <c r="AE1211" s="16"/>
      <c r="AT1211" s="275" t="s">
        <v>165</v>
      </c>
      <c r="AU1211" s="275" t="s">
        <v>83</v>
      </c>
      <c r="AV1211" s="16" t="s">
        <v>216</v>
      </c>
      <c r="AW1211" s="16" t="s">
        <v>31</v>
      </c>
      <c r="AX1211" s="16" t="s">
        <v>75</v>
      </c>
      <c r="AY1211" s="275" t="s">
        <v>161</v>
      </c>
    </row>
    <row r="1212" s="13" customFormat="1">
      <c r="A1212" s="13"/>
      <c r="B1212" s="232"/>
      <c r="C1212" s="233"/>
      <c r="D1212" s="234" t="s">
        <v>165</v>
      </c>
      <c r="E1212" s="235" t="s">
        <v>1</v>
      </c>
      <c r="F1212" s="236" t="s">
        <v>765</v>
      </c>
      <c r="G1212" s="233"/>
      <c r="H1212" s="235" t="s">
        <v>1</v>
      </c>
      <c r="I1212" s="237"/>
      <c r="J1212" s="233"/>
      <c r="K1212" s="233"/>
      <c r="L1212" s="238"/>
      <c r="M1212" s="239"/>
      <c r="N1212" s="240"/>
      <c r="O1212" s="240"/>
      <c r="P1212" s="240"/>
      <c r="Q1212" s="240"/>
      <c r="R1212" s="240"/>
      <c r="S1212" s="240"/>
      <c r="T1212" s="241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2" t="s">
        <v>165</v>
      </c>
      <c r="AU1212" s="242" t="s">
        <v>83</v>
      </c>
      <c r="AV1212" s="13" t="s">
        <v>83</v>
      </c>
      <c r="AW1212" s="13" t="s">
        <v>31</v>
      </c>
      <c r="AX1212" s="13" t="s">
        <v>75</v>
      </c>
      <c r="AY1212" s="242" t="s">
        <v>161</v>
      </c>
    </row>
    <row r="1213" s="15" customFormat="1">
      <c r="A1213" s="15"/>
      <c r="B1213" s="254"/>
      <c r="C1213" s="255"/>
      <c r="D1213" s="234" t="s">
        <v>165</v>
      </c>
      <c r="E1213" s="256" t="s">
        <v>1</v>
      </c>
      <c r="F1213" s="257" t="s">
        <v>1288</v>
      </c>
      <c r="G1213" s="255"/>
      <c r="H1213" s="258">
        <v>33.920000000000002</v>
      </c>
      <c r="I1213" s="259"/>
      <c r="J1213" s="255"/>
      <c r="K1213" s="255"/>
      <c r="L1213" s="260"/>
      <c r="M1213" s="261"/>
      <c r="N1213" s="262"/>
      <c r="O1213" s="262"/>
      <c r="P1213" s="262"/>
      <c r="Q1213" s="262"/>
      <c r="R1213" s="262"/>
      <c r="S1213" s="262"/>
      <c r="T1213" s="263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15"/>
      <c r="AT1213" s="264" t="s">
        <v>165</v>
      </c>
      <c r="AU1213" s="264" t="s">
        <v>83</v>
      </c>
      <c r="AV1213" s="15" t="s">
        <v>85</v>
      </c>
      <c r="AW1213" s="15" t="s">
        <v>31</v>
      </c>
      <c r="AX1213" s="15" t="s">
        <v>75</v>
      </c>
      <c r="AY1213" s="264" t="s">
        <v>161</v>
      </c>
    </row>
    <row r="1214" s="16" customFormat="1">
      <c r="A1214" s="16"/>
      <c r="B1214" s="265"/>
      <c r="C1214" s="266"/>
      <c r="D1214" s="234" t="s">
        <v>165</v>
      </c>
      <c r="E1214" s="267" t="s">
        <v>1</v>
      </c>
      <c r="F1214" s="268" t="s">
        <v>215</v>
      </c>
      <c r="G1214" s="266"/>
      <c r="H1214" s="269">
        <v>33.920000000000002</v>
      </c>
      <c r="I1214" s="270"/>
      <c r="J1214" s="266"/>
      <c r="K1214" s="266"/>
      <c r="L1214" s="271"/>
      <c r="M1214" s="272"/>
      <c r="N1214" s="273"/>
      <c r="O1214" s="273"/>
      <c r="P1214" s="273"/>
      <c r="Q1214" s="273"/>
      <c r="R1214" s="273"/>
      <c r="S1214" s="273"/>
      <c r="T1214" s="274"/>
      <c r="U1214" s="16"/>
      <c r="V1214" s="16"/>
      <c r="W1214" s="16"/>
      <c r="X1214" s="16"/>
      <c r="Y1214" s="16"/>
      <c r="Z1214" s="16"/>
      <c r="AA1214" s="16"/>
      <c r="AB1214" s="16"/>
      <c r="AC1214" s="16"/>
      <c r="AD1214" s="16"/>
      <c r="AE1214" s="16"/>
      <c r="AT1214" s="275" t="s">
        <v>165</v>
      </c>
      <c r="AU1214" s="275" t="s">
        <v>83</v>
      </c>
      <c r="AV1214" s="16" t="s">
        <v>216</v>
      </c>
      <c r="AW1214" s="16" t="s">
        <v>31</v>
      </c>
      <c r="AX1214" s="16" t="s">
        <v>75</v>
      </c>
      <c r="AY1214" s="275" t="s">
        <v>161</v>
      </c>
    </row>
    <row r="1215" s="14" customFormat="1">
      <c r="A1215" s="14"/>
      <c r="B1215" s="243"/>
      <c r="C1215" s="244"/>
      <c r="D1215" s="234" t="s">
        <v>165</v>
      </c>
      <c r="E1215" s="245" t="s">
        <v>1</v>
      </c>
      <c r="F1215" s="246" t="s">
        <v>206</v>
      </c>
      <c r="G1215" s="244"/>
      <c r="H1215" s="247">
        <v>319.68000000000001</v>
      </c>
      <c r="I1215" s="248"/>
      <c r="J1215" s="244"/>
      <c r="K1215" s="244"/>
      <c r="L1215" s="249"/>
      <c r="M1215" s="250"/>
      <c r="N1215" s="251"/>
      <c r="O1215" s="251"/>
      <c r="P1215" s="251"/>
      <c r="Q1215" s="251"/>
      <c r="R1215" s="251"/>
      <c r="S1215" s="251"/>
      <c r="T1215" s="252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3" t="s">
        <v>165</v>
      </c>
      <c r="AU1215" s="253" t="s">
        <v>83</v>
      </c>
      <c r="AV1215" s="14" t="s">
        <v>164</v>
      </c>
      <c r="AW1215" s="14" t="s">
        <v>31</v>
      </c>
      <c r="AX1215" s="14" t="s">
        <v>83</v>
      </c>
      <c r="AY1215" s="253" t="s">
        <v>161</v>
      </c>
    </row>
    <row r="1216" s="12" customFormat="1" ht="25.92" customHeight="1">
      <c r="A1216" s="12"/>
      <c r="B1216" s="204"/>
      <c r="C1216" s="205"/>
      <c r="D1216" s="206" t="s">
        <v>74</v>
      </c>
      <c r="E1216" s="207" t="s">
        <v>1289</v>
      </c>
      <c r="F1216" s="207" t="s">
        <v>1290</v>
      </c>
      <c r="G1216" s="205"/>
      <c r="H1216" s="205"/>
      <c r="I1216" s="208"/>
      <c r="J1216" s="209">
        <f>BK1216</f>
        <v>0</v>
      </c>
      <c r="K1216" s="205"/>
      <c r="L1216" s="210"/>
      <c r="M1216" s="211"/>
      <c r="N1216" s="212"/>
      <c r="O1216" s="212"/>
      <c r="P1216" s="213">
        <f>SUM(P1217:P1233)</f>
        <v>0</v>
      </c>
      <c r="Q1216" s="212"/>
      <c r="R1216" s="213">
        <f>SUM(R1217:R1233)</f>
        <v>0</v>
      </c>
      <c r="S1216" s="212"/>
      <c r="T1216" s="214">
        <f>SUM(T1217:T1233)</f>
        <v>0</v>
      </c>
      <c r="U1216" s="12"/>
      <c r="V1216" s="12"/>
      <c r="W1216" s="12"/>
      <c r="X1216" s="12"/>
      <c r="Y1216" s="12"/>
      <c r="Z1216" s="12"/>
      <c r="AA1216" s="12"/>
      <c r="AB1216" s="12"/>
      <c r="AC1216" s="12"/>
      <c r="AD1216" s="12"/>
      <c r="AE1216" s="12"/>
      <c r="AR1216" s="215" t="s">
        <v>85</v>
      </c>
      <c r="AT1216" s="216" t="s">
        <v>74</v>
      </c>
      <c r="AU1216" s="216" t="s">
        <v>75</v>
      </c>
      <c r="AY1216" s="215" t="s">
        <v>161</v>
      </c>
      <c r="BK1216" s="217">
        <f>SUM(BK1217:BK1233)</f>
        <v>0</v>
      </c>
    </row>
    <row r="1217" s="2" customFormat="1" ht="16.5" customHeight="1">
      <c r="A1217" s="39"/>
      <c r="B1217" s="40"/>
      <c r="C1217" s="218" t="s">
        <v>1291</v>
      </c>
      <c r="D1217" s="218" t="s">
        <v>162</v>
      </c>
      <c r="E1217" s="219" t="s">
        <v>1292</v>
      </c>
      <c r="F1217" s="220" t="s">
        <v>1293</v>
      </c>
      <c r="G1217" s="221" t="s">
        <v>253</v>
      </c>
      <c r="H1217" s="222">
        <v>1.4279999999999999</v>
      </c>
      <c r="I1217" s="223"/>
      <c r="J1217" s="224">
        <f>ROUND(I1217*H1217,2)</f>
        <v>0</v>
      </c>
      <c r="K1217" s="225"/>
      <c r="L1217" s="45"/>
      <c r="M1217" s="226" t="s">
        <v>1</v>
      </c>
      <c r="N1217" s="227" t="s">
        <v>40</v>
      </c>
      <c r="O1217" s="92"/>
      <c r="P1217" s="228">
        <f>O1217*H1217</f>
        <v>0</v>
      </c>
      <c r="Q1217" s="228">
        <v>0</v>
      </c>
      <c r="R1217" s="228">
        <f>Q1217*H1217</f>
        <v>0</v>
      </c>
      <c r="S1217" s="228">
        <v>0</v>
      </c>
      <c r="T1217" s="229">
        <f>S1217*H1217</f>
        <v>0</v>
      </c>
      <c r="U1217" s="39"/>
      <c r="V1217" s="39"/>
      <c r="W1217" s="39"/>
      <c r="X1217" s="39"/>
      <c r="Y1217" s="39"/>
      <c r="Z1217" s="39"/>
      <c r="AA1217" s="39"/>
      <c r="AB1217" s="39"/>
      <c r="AC1217" s="39"/>
      <c r="AD1217" s="39"/>
      <c r="AE1217" s="39"/>
      <c r="AR1217" s="230" t="s">
        <v>254</v>
      </c>
      <c r="AT1217" s="230" t="s">
        <v>162</v>
      </c>
      <c r="AU1217" s="230" t="s">
        <v>83</v>
      </c>
      <c r="AY1217" s="18" t="s">
        <v>161</v>
      </c>
      <c r="BE1217" s="231">
        <f>IF(N1217="základní",J1217,0)</f>
        <v>0</v>
      </c>
      <c r="BF1217" s="231">
        <f>IF(N1217="snížená",J1217,0)</f>
        <v>0</v>
      </c>
      <c r="BG1217" s="231">
        <f>IF(N1217="zákl. přenesená",J1217,0)</f>
        <v>0</v>
      </c>
      <c r="BH1217" s="231">
        <f>IF(N1217="sníž. přenesená",J1217,0)</f>
        <v>0</v>
      </c>
      <c r="BI1217" s="231">
        <f>IF(N1217="nulová",J1217,0)</f>
        <v>0</v>
      </c>
      <c r="BJ1217" s="18" t="s">
        <v>83</v>
      </c>
      <c r="BK1217" s="231">
        <f>ROUND(I1217*H1217,2)</f>
        <v>0</v>
      </c>
      <c r="BL1217" s="18" t="s">
        <v>254</v>
      </c>
      <c r="BM1217" s="230" t="s">
        <v>1294</v>
      </c>
    </row>
    <row r="1218" s="13" customFormat="1">
      <c r="A1218" s="13"/>
      <c r="B1218" s="232"/>
      <c r="C1218" s="233"/>
      <c r="D1218" s="234" t="s">
        <v>165</v>
      </c>
      <c r="E1218" s="235" t="s">
        <v>1</v>
      </c>
      <c r="F1218" s="236" t="s">
        <v>1295</v>
      </c>
      <c r="G1218" s="233"/>
      <c r="H1218" s="235" t="s">
        <v>1</v>
      </c>
      <c r="I1218" s="237"/>
      <c r="J1218" s="233"/>
      <c r="K1218" s="233"/>
      <c r="L1218" s="238"/>
      <c r="M1218" s="239"/>
      <c r="N1218" s="240"/>
      <c r="O1218" s="240"/>
      <c r="P1218" s="240"/>
      <c r="Q1218" s="240"/>
      <c r="R1218" s="240"/>
      <c r="S1218" s="240"/>
      <c r="T1218" s="241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2" t="s">
        <v>165</v>
      </c>
      <c r="AU1218" s="242" t="s">
        <v>83</v>
      </c>
      <c r="AV1218" s="13" t="s">
        <v>83</v>
      </c>
      <c r="AW1218" s="13" t="s">
        <v>31</v>
      </c>
      <c r="AX1218" s="13" t="s">
        <v>75</v>
      </c>
      <c r="AY1218" s="242" t="s">
        <v>161</v>
      </c>
    </row>
    <row r="1219" s="15" customFormat="1">
      <c r="A1219" s="15"/>
      <c r="B1219" s="254"/>
      <c r="C1219" s="255"/>
      <c r="D1219" s="234" t="s">
        <v>165</v>
      </c>
      <c r="E1219" s="256" t="s">
        <v>1</v>
      </c>
      <c r="F1219" s="257" t="s">
        <v>1296</v>
      </c>
      <c r="G1219" s="255"/>
      <c r="H1219" s="258">
        <v>1.4279999999999999</v>
      </c>
      <c r="I1219" s="259"/>
      <c r="J1219" s="255"/>
      <c r="K1219" s="255"/>
      <c r="L1219" s="260"/>
      <c r="M1219" s="261"/>
      <c r="N1219" s="262"/>
      <c r="O1219" s="262"/>
      <c r="P1219" s="262"/>
      <c r="Q1219" s="262"/>
      <c r="R1219" s="262"/>
      <c r="S1219" s="262"/>
      <c r="T1219" s="263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64" t="s">
        <v>165</v>
      </c>
      <c r="AU1219" s="264" t="s">
        <v>83</v>
      </c>
      <c r="AV1219" s="15" t="s">
        <v>85</v>
      </c>
      <c r="AW1219" s="15" t="s">
        <v>31</v>
      </c>
      <c r="AX1219" s="15" t="s">
        <v>75</v>
      </c>
      <c r="AY1219" s="264" t="s">
        <v>161</v>
      </c>
    </row>
    <row r="1220" s="16" customFormat="1">
      <c r="A1220" s="16"/>
      <c r="B1220" s="265"/>
      <c r="C1220" s="266"/>
      <c r="D1220" s="234" t="s">
        <v>165</v>
      </c>
      <c r="E1220" s="267" t="s">
        <v>1</v>
      </c>
      <c r="F1220" s="268" t="s">
        <v>215</v>
      </c>
      <c r="G1220" s="266"/>
      <c r="H1220" s="269">
        <v>1.4279999999999999</v>
      </c>
      <c r="I1220" s="270"/>
      <c r="J1220" s="266"/>
      <c r="K1220" s="266"/>
      <c r="L1220" s="271"/>
      <c r="M1220" s="272"/>
      <c r="N1220" s="273"/>
      <c r="O1220" s="273"/>
      <c r="P1220" s="273"/>
      <c r="Q1220" s="273"/>
      <c r="R1220" s="273"/>
      <c r="S1220" s="273"/>
      <c r="T1220" s="274"/>
      <c r="U1220" s="16"/>
      <c r="V1220" s="16"/>
      <c r="W1220" s="16"/>
      <c r="X1220" s="16"/>
      <c r="Y1220" s="16"/>
      <c r="Z1220" s="16"/>
      <c r="AA1220" s="16"/>
      <c r="AB1220" s="16"/>
      <c r="AC1220" s="16"/>
      <c r="AD1220" s="16"/>
      <c r="AE1220" s="16"/>
      <c r="AT1220" s="275" t="s">
        <v>165</v>
      </c>
      <c r="AU1220" s="275" t="s">
        <v>83</v>
      </c>
      <c r="AV1220" s="16" t="s">
        <v>216</v>
      </c>
      <c r="AW1220" s="16" t="s">
        <v>31</v>
      </c>
      <c r="AX1220" s="16" t="s">
        <v>75</v>
      </c>
      <c r="AY1220" s="275" t="s">
        <v>161</v>
      </c>
    </row>
    <row r="1221" s="14" customFormat="1">
      <c r="A1221" s="14"/>
      <c r="B1221" s="243"/>
      <c r="C1221" s="244"/>
      <c r="D1221" s="234" t="s">
        <v>165</v>
      </c>
      <c r="E1221" s="245" t="s">
        <v>1</v>
      </c>
      <c r="F1221" s="246" t="s">
        <v>206</v>
      </c>
      <c r="G1221" s="244"/>
      <c r="H1221" s="247">
        <v>1.4279999999999999</v>
      </c>
      <c r="I1221" s="248"/>
      <c r="J1221" s="244"/>
      <c r="K1221" s="244"/>
      <c r="L1221" s="249"/>
      <c r="M1221" s="250"/>
      <c r="N1221" s="251"/>
      <c r="O1221" s="251"/>
      <c r="P1221" s="251"/>
      <c r="Q1221" s="251"/>
      <c r="R1221" s="251"/>
      <c r="S1221" s="251"/>
      <c r="T1221" s="252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3" t="s">
        <v>165</v>
      </c>
      <c r="AU1221" s="253" t="s">
        <v>83</v>
      </c>
      <c r="AV1221" s="14" t="s">
        <v>164</v>
      </c>
      <c r="AW1221" s="14" t="s">
        <v>31</v>
      </c>
      <c r="AX1221" s="14" t="s">
        <v>83</v>
      </c>
      <c r="AY1221" s="253" t="s">
        <v>161</v>
      </c>
    </row>
    <row r="1222" s="2" customFormat="1" ht="21.75" customHeight="1">
      <c r="A1222" s="39"/>
      <c r="B1222" s="40"/>
      <c r="C1222" s="218" t="s">
        <v>856</v>
      </c>
      <c r="D1222" s="218" t="s">
        <v>162</v>
      </c>
      <c r="E1222" s="219" t="s">
        <v>1297</v>
      </c>
      <c r="F1222" s="220" t="s">
        <v>1298</v>
      </c>
      <c r="G1222" s="221" t="s">
        <v>253</v>
      </c>
      <c r="H1222" s="222">
        <v>1.4279999999999999</v>
      </c>
      <c r="I1222" s="223"/>
      <c r="J1222" s="224">
        <f>ROUND(I1222*H1222,2)</f>
        <v>0</v>
      </c>
      <c r="K1222" s="225"/>
      <c r="L1222" s="45"/>
      <c r="M1222" s="226" t="s">
        <v>1</v>
      </c>
      <c r="N1222" s="227" t="s">
        <v>40</v>
      </c>
      <c r="O1222" s="92"/>
      <c r="P1222" s="228">
        <f>O1222*H1222</f>
        <v>0</v>
      </c>
      <c r="Q1222" s="228">
        <v>0</v>
      </c>
      <c r="R1222" s="228">
        <f>Q1222*H1222</f>
        <v>0</v>
      </c>
      <c r="S1222" s="228">
        <v>0</v>
      </c>
      <c r="T1222" s="229">
        <f>S1222*H1222</f>
        <v>0</v>
      </c>
      <c r="U1222" s="39"/>
      <c r="V1222" s="39"/>
      <c r="W1222" s="39"/>
      <c r="X1222" s="39"/>
      <c r="Y1222" s="39"/>
      <c r="Z1222" s="39"/>
      <c r="AA1222" s="39"/>
      <c r="AB1222" s="39"/>
      <c r="AC1222" s="39"/>
      <c r="AD1222" s="39"/>
      <c r="AE1222" s="39"/>
      <c r="AR1222" s="230" t="s">
        <v>254</v>
      </c>
      <c r="AT1222" s="230" t="s">
        <v>162</v>
      </c>
      <c r="AU1222" s="230" t="s">
        <v>83</v>
      </c>
      <c r="AY1222" s="18" t="s">
        <v>161</v>
      </c>
      <c r="BE1222" s="231">
        <f>IF(N1222="základní",J1222,0)</f>
        <v>0</v>
      </c>
      <c r="BF1222" s="231">
        <f>IF(N1222="snížená",J1222,0)</f>
        <v>0</v>
      </c>
      <c r="BG1222" s="231">
        <f>IF(N1222="zákl. přenesená",J1222,0)</f>
        <v>0</v>
      </c>
      <c r="BH1222" s="231">
        <f>IF(N1222="sníž. přenesená",J1222,0)</f>
        <v>0</v>
      </c>
      <c r="BI1222" s="231">
        <f>IF(N1222="nulová",J1222,0)</f>
        <v>0</v>
      </c>
      <c r="BJ1222" s="18" t="s">
        <v>83</v>
      </c>
      <c r="BK1222" s="231">
        <f>ROUND(I1222*H1222,2)</f>
        <v>0</v>
      </c>
      <c r="BL1222" s="18" t="s">
        <v>254</v>
      </c>
      <c r="BM1222" s="230" t="s">
        <v>1299</v>
      </c>
    </row>
    <row r="1223" s="13" customFormat="1">
      <c r="A1223" s="13"/>
      <c r="B1223" s="232"/>
      <c r="C1223" s="233"/>
      <c r="D1223" s="234" t="s">
        <v>165</v>
      </c>
      <c r="E1223" s="235" t="s">
        <v>1</v>
      </c>
      <c r="F1223" s="236" t="s">
        <v>1295</v>
      </c>
      <c r="G1223" s="233"/>
      <c r="H1223" s="235" t="s">
        <v>1</v>
      </c>
      <c r="I1223" s="237"/>
      <c r="J1223" s="233"/>
      <c r="K1223" s="233"/>
      <c r="L1223" s="238"/>
      <c r="M1223" s="239"/>
      <c r="N1223" s="240"/>
      <c r="O1223" s="240"/>
      <c r="P1223" s="240"/>
      <c r="Q1223" s="240"/>
      <c r="R1223" s="240"/>
      <c r="S1223" s="240"/>
      <c r="T1223" s="241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2" t="s">
        <v>165</v>
      </c>
      <c r="AU1223" s="242" t="s">
        <v>83</v>
      </c>
      <c r="AV1223" s="13" t="s">
        <v>83</v>
      </c>
      <c r="AW1223" s="13" t="s">
        <v>31</v>
      </c>
      <c r="AX1223" s="13" t="s">
        <v>75</v>
      </c>
      <c r="AY1223" s="242" t="s">
        <v>161</v>
      </c>
    </row>
    <row r="1224" s="15" customFormat="1">
      <c r="A1224" s="15"/>
      <c r="B1224" s="254"/>
      <c r="C1224" s="255"/>
      <c r="D1224" s="234" t="s">
        <v>165</v>
      </c>
      <c r="E1224" s="256" t="s">
        <v>1</v>
      </c>
      <c r="F1224" s="257" t="s">
        <v>1296</v>
      </c>
      <c r="G1224" s="255"/>
      <c r="H1224" s="258">
        <v>1.4279999999999999</v>
      </c>
      <c r="I1224" s="259"/>
      <c r="J1224" s="255"/>
      <c r="K1224" s="255"/>
      <c r="L1224" s="260"/>
      <c r="M1224" s="261"/>
      <c r="N1224" s="262"/>
      <c r="O1224" s="262"/>
      <c r="P1224" s="262"/>
      <c r="Q1224" s="262"/>
      <c r="R1224" s="262"/>
      <c r="S1224" s="262"/>
      <c r="T1224" s="263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264" t="s">
        <v>165</v>
      </c>
      <c r="AU1224" s="264" t="s">
        <v>83</v>
      </c>
      <c r="AV1224" s="15" t="s">
        <v>85</v>
      </c>
      <c r="AW1224" s="15" t="s">
        <v>31</v>
      </c>
      <c r="AX1224" s="15" t="s">
        <v>75</v>
      </c>
      <c r="AY1224" s="264" t="s">
        <v>161</v>
      </c>
    </row>
    <row r="1225" s="16" customFormat="1">
      <c r="A1225" s="16"/>
      <c r="B1225" s="265"/>
      <c r="C1225" s="266"/>
      <c r="D1225" s="234" t="s">
        <v>165</v>
      </c>
      <c r="E1225" s="267" t="s">
        <v>1</v>
      </c>
      <c r="F1225" s="268" t="s">
        <v>215</v>
      </c>
      <c r="G1225" s="266"/>
      <c r="H1225" s="269">
        <v>1.4279999999999999</v>
      </c>
      <c r="I1225" s="270"/>
      <c r="J1225" s="266"/>
      <c r="K1225" s="266"/>
      <c r="L1225" s="271"/>
      <c r="M1225" s="272"/>
      <c r="N1225" s="273"/>
      <c r="O1225" s="273"/>
      <c r="P1225" s="273"/>
      <c r="Q1225" s="273"/>
      <c r="R1225" s="273"/>
      <c r="S1225" s="273"/>
      <c r="T1225" s="274"/>
      <c r="U1225" s="16"/>
      <c r="V1225" s="16"/>
      <c r="W1225" s="16"/>
      <c r="X1225" s="16"/>
      <c r="Y1225" s="16"/>
      <c r="Z1225" s="16"/>
      <c r="AA1225" s="16"/>
      <c r="AB1225" s="16"/>
      <c r="AC1225" s="16"/>
      <c r="AD1225" s="16"/>
      <c r="AE1225" s="16"/>
      <c r="AT1225" s="275" t="s">
        <v>165</v>
      </c>
      <c r="AU1225" s="275" t="s">
        <v>83</v>
      </c>
      <c r="AV1225" s="16" t="s">
        <v>216</v>
      </c>
      <c r="AW1225" s="16" t="s">
        <v>31</v>
      </c>
      <c r="AX1225" s="16" t="s">
        <v>75</v>
      </c>
      <c r="AY1225" s="275" t="s">
        <v>161</v>
      </c>
    </row>
    <row r="1226" s="14" customFormat="1">
      <c r="A1226" s="14"/>
      <c r="B1226" s="243"/>
      <c r="C1226" s="244"/>
      <c r="D1226" s="234" t="s">
        <v>165</v>
      </c>
      <c r="E1226" s="245" t="s">
        <v>1</v>
      </c>
      <c r="F1226" s="246" t="s">
        <v>206</v>
      </c>
      <c r="G1226" s="244"/>
      <c r="H1226" s="247">
        <v>1.4279999999999999</v>
      </c>
      <c r="I1226" s="248"/>
      <c r="J1226" s="244"/>
      <c r="K1226" s="244"/>
      <c r="L1226" s="249"/>
      <c r="M1226" s="250"/>
      <c r="N1226" s="251"/>
      <c r="O1226" s="251"/>
      <c r="P1226" s="251"/>
      <c r="Q1226" s="251"/>
      <c r="R1226" s="251"/>
      <c r="S1226" s="251"/>
      <c r="T1226" s="252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3" t="s">
        <v>165</v>
      </c>
      <c r="AU1226" s="253" t="s">
        <v>83</v>
      </c>
      <c r="AV1226" s="14" t="s">
        <v>164</v>
      </c>
      <c r="AW1226" s="14" t="s">
        <v>31</v>
      </c>
      <c r="AX1226" s="14" t="s">
        <v>83</v>
      </c>
      <c r="AY1226" s="253" t="s">
        <v>161</v>
      </c>
    </row>
    <row r="1227" s="2" customFormat="1" ht="16.5" customHeight="1">
      <c r="A1227" s="39"/>
      <c r="B1227" s="40"/>
      <c r="C1227" s="218" t="s">
        <v>1300</v>
      </c>
      <c r="D1227" s="218" t="s">
        <v>162</v>
      </c>
      <c r="E1227" s="219" t="s">
        <v>1301</v>
      </c>
      <c r="F1227" s="220" t="s">
        <v>1302</v>
      </c>
      <c r="G1227" s="221" t="s">
        <v>622</v>
      </c>
      <c r="H1227" s="222">
        <v>4.7999999999999998</v>
      </c>
      <c r="I1227" s="223"/>
      <c r="J1227" s="224">
        <f>ROUND(I1227*H1227,2)</f>
        <v>0</v>
      </c>
      <c r="K1227" s="225"/>
      <c r="L1227" s="45"/>
      <c r="M1227" s="226" t="s">
        <v>1</v>
      </c>
      <c r="N1227" s="227" t="s">
        <v>40</v>
      </c>
      <c r="O1227" s="92"/>
      <c r="P1227" s="228">
        <f>O1227*H1227</f>
        <v>0</v>
      </c>
      <c r="Q1227" s="228">
        <v>0</v>
      </c>
      <c r="R1227" s="228">
        <f>Q1227*H1227</f>
        <v>0</v>
      </c>
      <c r="S1227" s="228">
        <v>0</v>
      </c>
      <c r="T1227" s="229">
        <f>S1227*H1227</f>
        <v>0</v>
      </c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R1227" s="230" t="s">
        <v>254</v>
      </c>
      <c r="AT1227" s="230" t="s">
        <v>162</v>
      </c>
      <c r="AU1227" s="230" t="s">
        <v>83</v>
      </c>
      <c r="AY1227" s="18" t="s">
        <v>161</v>
      </c>
      <c r="BE1227" s="231">
        <f>IF(N1227="základní",J1227,0)</f>
        <v>0</v>
      </c>
      <c r="BF1227" s="231">
        <f>IF(N1227="snížená",J1227,0)</f>
        <v>0</v>
      </c>
      <c r="BG1227" s="231">
        <f>IF(N1227="zákl. přenesená",J1227,0)</f>
        <v>0</v>
      </c>
      <c r="BH1227" s="231">
        <f>IF(N1227="sníž. přenesená",J1227,0)</f>
        <v>0</v>
      </c>
      <c r="BI1227" s="231">
        <f>IF(N1227="nulová",J1227,0)</f>
        <v>0</v>
      </c>
      <c r="BJ1227" s="18" t="s">
        <v>83</v>
      </c>
      <c r="BK1227" s="231">
        <f>ROUND(I1227*H1227,2)</f>
        <v>0</v>
      </c>
      <c r="BL1227" s="18" t="s">
        <v>254</v>
      </c>
      <c r="BM1227" s="230" t="s">
        <v>1303</v>
      </c>
    </row>
    <row r="1228" s="15" customFormat="1">
      <c r="A1228" s="15"/>
      <c r="B1228" s="254"/>
      <c r="C1228" s="255"/>
      <c r="D1228" s="234" t="s">
        <v>165</v>
      </c>
      <c r="E1228" s="256" t="s">
        <v>1</v>
      </c>
      <c r="F1228" s="257" t="s">
        <v>1304</v>
      </c>
      <c r="G1228" s="255"/>
      <c r="H1228" s="258">
        <v>4.7999999999999998</v>
      </c>
      <c r="I1228" s="259"/>
      <c r="J1228" s="255"/>
      <c r="K1228" s="255"/>
      <c r="L1228" s="260"/>
      <c r="M1228" s="261"/>
      <c r="N1228" s="262"/>
      <c r="O1228" s="262"/>
      <c r="P1228" s="262"/>
      <c r="Q1228" s="262"/>
      <c r="R1228" s="262"/>
      <c r="S1228" s="262"/>
      <c r="T1228" s="263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64" t="s">
        <v>165</v>
      </c>
      <c r="AU1228" s="264" t="s">
        <v>83</v>
      </c>
      <c r="AV1228" s="15" t="s">
        <v>85</v>
      </c>
      <c r="AW1228" s="15" t="s">
        <v>31</v>
      </c>
      <c r="AX1228" s="15" t="s">
        <v>75</v>
      </c>
      <c r="AY1228" s="264" t="s">
        <v>161</v>
      </c>
    </row>
    <row r="1229" s="14" customFormat="1">
      <c r="A1229" s="14"/>
      <c r="B1229" s="243"/>
      <c r="C1229" s="244"/>
      <c r="D1229" s="234" t="s">
        <v>165</v>
      </c>
      <c r="E1229" s="245" t="s">
        <v>1</v>
      </c>
      <c r="F1229" s="246" t="s">
        <v>206</v>
      </c>
      <c r="G1229" s="244"/>
      <c r="H1229" s="247">
        <v>4.7999999999999998</v>
      </c>
      <c r="I1229" s="248"/>
      <c r="J1229" s="244"/>
      <c r="K1229" s="244"/>
      <c r="L1229" s="249"/>
      <c r="M1229" s="250"/>
      <c r="N1229" s="251"/>
      <c r="O1229" s="251"/>
      <c r="P1229" s="251"/>
      <c r="Q1229" s="251"/>
      <c r="R1229" s="251"/>
      <c r="S1229" s="251"/>
      <c r="T1229" s="252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3" t="s">
        <v>165</v>
      </c>
      <c r="AU1229" s="253" t="s">
        <v>83</v>
      </c>
      <c r="AV1229" s="14" t="s">
        <v>164</v>
      </c>
      <c r="AW1229" s="14" t="s">
        <v>31</v>
      </c>
      <c r="AX1229" s="14" t="s">
        <v>83</v>
      </c>
      <c r="AY1229" s="253" t="s">
        <v>161</v>
      </c>
    </row>
    <row r="1230" s="2" customFormat="1" ht="16.5" customHeight="1">
      <c r="A1230" s="39"/>
      <c r="B1230" s="40"/>
      <c r="C1230" s="218" t="s">
        <v>861</v>
      </c>
      <c r="D1230" s="218" t="s">
        <v>162</v>
      </c>
      <c r="E1230" s="219" t="s">
        <v>1305</v>
      </c>
      <c r="F1230" s="220" t="s">
        <v>1306</v>
      </c>
      <c r="G1230" s="221" t="s">
        <v>253</v>
      </c>
      <c r="H1230" s="222">
        <v>1.75</v>
      </c>
      <c r="I1230" s="223"/>
      <c r="J1230" s="224">
        <f>ROUND(I1230*H1230,2)</f>
        <v>0</v>
      </c>
      <c r="K1230" s="225"/>
      <c r="L1230" s="45"/>
      <c r="M1230" s="226" t="s">
        <v>1</v>
      </c>
      <c r="N1230" s="227" t="s">
        <v>40</v>
      </c>
      <c r="O1230" s="92"/>
      <c r="P1230" s="228">
        <f>O1230*H1230</f>
        <v>0</v>
      </c>
      <c r="Q1230" s="228">
        <v>0</v>
      </c>
      <c r="R1230" s="228">
        <f>Q1230*H1230</f>
        <v>0</v>
      </c>
      <c r="S1230" s="228">
        <v>0</v>
      </c>
      <c r="T1230" s="229">
        <f>S1230*H1230</f>
        <v>0</v>
      </c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R1230" s="230" t="s">
        <v>254</v>
      </c>
      <c r="AT1230" s="230" t="s">
        <v>162</v>
      </c>
      <c r="AU1230" s="230" t="s">
        <v>83</v>
      </c>
      <c r="AY1230" s="18" t="s">
        <v>161</v>
      </c>
      <c r="BE1230" s="231">
        <f>IF(N1230="základní",J1230,0)</f>
        <v>0</v>
      </c>
      <c r="BF1230" s="231">
        <f>IF(N1230="snížená",J1230,0)</f>
        <v>0</v>
      </c>
      <c r="BG1230" s="231">
        <f>IF(N1230="zákl. přenesená",J1230,0)</f>
        <v>0</v>
      </c>
      <c r="BH1230" s="231">
        <f>IF(N1230="sníž. přenesená",J1230,0)</f>
        <v>0</v>
      </c>
      <c r="BI1230" s="231">
        <f>IF(N1230="nulová",J1230,0)</f>
        <v>0</v>
      </c>
      <c r="BJ1230" s="18" t="s">
        <v>83</v>
      </c>
      <c r="BK1230" s="231">
        <f>ROUND(I1230*H1230,2)</f>
        <v>0</v>
      </c>
      <c r="BL1230" s="18" t="s">
        <v>254</v>
      </c>
      <c r="BM1230" s="230" t="s">
        <v>1307</v>
      </c>
    </row>
    <row r="1231" s="15" customFormat="1">
      <c r="A1231" s="15"/>
      <c r="B1231" s="254"/>
      <c r="C1231" s="255"/>
      <c r="D1231" s="234" t="s">
        <v>165</v>
      </c>
      <c r="E1231" s="256" t="s">
        <v>1</v>
      </c>
      <c r="F1231" s="257" t="s">
        <v>1308</v>
      </c>
      <c r="G1231" s="255"/>
      <c r="H1231" s="258">
        <v>1.75</v>
      </c>
      <c r="I1231" s="259"/>
      <c r="J1231" s="255"/>
      <c r="K1231" s="255"/>
      <c r="L1231" s="260"/>
      <c r="M1231" s="261"/>
      <c r="N1231" s="262"/>
      <c r="O1231" s="262"/>
      <c r="P1231" s="262"/>
      <c r="Q1231" s="262"/>
      <c r="R1231" s="262"/>
      <c r="S1231" s="262"/>
      <c r="T1231" s="263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64" t="s">
        <v>165</v>
      </c>
      <c r="AU1231" s="264" t="s">
        <v>83</v>
      </c>
      <c r="AV1231" s="15" t="s">
        <v>85</v>
      </c>
      <c r="AW1231" s="15" t="s">
        <v>31</v>
      </c>
      <c r="AX1231" s="15" t="s">
        <v>75</v>
      </c>
      <c r="AY1231" s="264" t="s">
        <v>161</v>
      </c>
    </row>
    <row r="1232" s="14" customFormat="1">
      <c r="A1232" s="14"/>
      <c r="B1232" s="243"/>
      <c r="C1232" s="244"/>
      <c r="D1232" s="234" t="s">
        <v>165</v>
      </c>
      <c r="E1232" s="245" t="s">
        <v>1</v>
      </c>
      <c r="F1232" s="246" t="s">
        <v>206</v>
      </c>
      <c r="G1232" s="244"/>
      <c r="H1232" s="247">
        <v>1.75</v>
      </c>
      <c r="I1232" s="248"/>
      <c r="J1232" s="244"/>
      <c r="K1232" s="244"/>
      <c r="L1232" s="249"/>
      <c r="M1232" s="250"/>
      <c r="N1232" s="251"/>
      <c r="O1232" s="251"/>
      <c r="P1232" s="251"/>
      <c r="Q1232" s="251"/>
      <c r="R1232" s="251"/>
      <c r="S1232" s="251"/>
      <c r="T1232" s="252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3" t="s">
        <v>165</v>
      </c>
      <c r="AU1232" s="253" t="s">
        <v>83</v>
      </c>
      <c r="AV1232" s="14" t="s">
        <v>164</v>
      </c>
      <c r="AW1232" s="14" t="s">
        <v>31</v>
      </c>
      <c r="AX1232" s="14" t="s">
        <v>83</v>
      </c>
      <c r="AY1232" s="253" t="s">
        <v>161</v>
      </c>
    </row>
    <row r="1233" s="2" customFormat="1" ht="21.75" customHeight="1">
      <c r="A1233" s="39"/>
      <c r="B1233" s="40"/>
      <c r="C1233" s="218" t="s">
        <v>1309</v>
      </c>
      <c r="D1233" s="218" t="s">
        <v>162</v>
      </c>
      <c r="E1233" s="219" t="s">
        <v>1310</v>
      </c>
      <c r="F1233" s="220" t="s">
        <v>1311</v>
      </c>
      <c r="G1233" s="221" t="s">
        <v>878</v>
      </c>
      <c r="H1233" s="289"/>
      <c r="I1233" s="223"/>
      <c r="J1233" s="224">
        <f>ROUND(I1233*H1233,2)</f>
        <v>0</v>
      </c>
      <c r="K1233" s="225"/>
      <c r="L1233" s="45"/>
      <c r="M1233" s="226" t="s">
        <v>1</v>
      </c>
      <c r="N1233" s="227" t="s">
        <v>40</v>
      </c>
      <c r="O1233" s="92"/>
      <c r="P1233" s="228">
        <f>O1233*H1233</f>
        <v>0</v>
      </c>
      <c r="Q1233" s="228">
        <v>0</v>
      </c>
      <c r="R1233" s="228">
        <f>Q1233*H1233</f>
        <v>0</v>
      </c>
      <c r="S1233" s="228">
        <v>0</v>
      </c>
      <c r="T1233" s="229">
        <f>S1233*H1233</f>
        <v>0</v>
      </c>
      <c r="U1233" s="39"/>
      <c r="V1233" s="39"/>
      <c r="W1233" s="39"/>
      <c r="X1233" s="39"/>
      <c r="Y1233" s="39"/>
      <c r="Z1233" s="39"/>
      <c r="AA1233" s="39"/>
      <c r="AB1233" s="39"/>
      <c r="AC1233" s="39"/>
      <c r="AD1233" s="39"/>
      <c r="AE1233" s="39"/>
      <c r="AR1233" s="230" t="s">
        <v>254</v>
      </c>
      <c r="AT1233" s="230" t="s">
        <v>162</v>
      </c>
      <c r="AU1233" s="230" t="s">
        <v>83</v>
      </c>
      <c r="AY1233" s="18" t="s">
        <v>161</v>
      </c>
      <c r="BE1233" s="231">
        <f>IF(N1233="základní",J1233,0)</f>
        <v>0</v>
      </c>
      <c r="BF1233" s="231">
        <f>IF(N1233="snížená",J1233,0)</f>
        <v>0</v>
      </c>
      <c r="BG1233" s="231">
        <f>IF(N1233="zákl. přenesená",J1233,0)</f>
        <v>0</v>
      </c>
      <c r="BH1233" s="231">
        <f>IF(N1233="sníž. přenesená",J1233,0)</f>
        <v>0</v>
      </c>
      <c r="BI1233" s="231">
        <f>IF(N1233="nulová",J1233,0)</f>
        <v>0</v>
      </c>
      <c r="BJ1233" s="18" t="s">
        <v>83</v>
      </c>
      <c r="BK1233" s="231">
        <f>ROUND(I1233*H1233,2)</f>
        <v>0</v>
      </c>
      <c r="BL1233" s="18" t="s">
        <v>254</v>
      </c>
      <c r="BM1233" s="230" t="s">
        <v>1312</v>
      </c>
    </row>
    <row r="1234" s="12" customFormat="1" ht="25.92" customHeight="1">
      <c r="A1234" s="12"/>
      <c r="B1234" s="204"/>
      <c r="C1234" s="205"/>
      <c r="D1234" s="206" t="s">
        <v>74</v>
      </c>
      <c r="E1234" s="207" t="s">
        <v>1313</v>
      </c>
      <c r="F1234" s="207" t="s">
        <v>1314</v>
      </c>
      <c r="G1234" s="205"/>
      <c r="H1234" s="205"/>
      <c r="I1234" s="208"/>
      <c r="J1234" s="209">
        <f>BK1234</f>
        <v>0</v>
      </c>
      <c r="K1234" s="205"/>
      <c r="L1234" s="210"/>
      <c r="M1234" s="211"/>
      <c r="N1234" s="212"/>
      <c r="O1234" s="212"/>
      <c r="P1234" s="213">
        <f>SUM(P1235:P1238)</f>
        <v>0</v>
      </c>
      <c r="Q1234" s="212"/>
      <c r="R1234" s="213">
        <f>SUM(R1235:R1238)</f>
        <v>0</v>
      </c>
      <c r="S1234" s="212"/>
      <c r="T1234" s="214">
        <f>SUM(T1235:T1238)</f>
        <v>0</v>
      </c>
      <c r="U1234" s="12"/>
      <c r="V1234" s="12"/>
      <c r="W1234" s="12"/>
      <c r="X1234" s="12"/>
      <c r="Y1234" s="12"/>
      <c r="Z1234" s="12"/>
      <c r="AA1234" s="12"/>
      <c r="AB1234" s="12"/>
      <c r="AC1234" s="12"/>
      <c r="AD1234" s="12"/>
      <c r="AE1234" s="12"/>
      <c r="AR1234" s="215" t="s">
        <v>85</v>
      </c>
      <c r="AT1234" s="216" t="s">
        <v>74</v>
      </c>
      <c r="AU1234" s="216" t="s">
        <v>75</v>
      </c>
      <c r="AY1234" s="215" t="s">
        <v>161</v>
      </c>
      <c r="BK1234" s="217">
        <f>SUM(BK1235:BK1238)</f>
        <v>0</v>
      </c>
    </row>
    <row r="1235" s="2" customFormat="1" ht="16.5" customHeight="1">
      <c r="A1235" s="39"/>
      <c r="B1235" s="40"/>
      <c r="C1235" s="218" t="s">
        <v>879</v>
      </c>
      <c r="D1235" s="218" t="s">
        <v>162</v>
      </c>
      <c r="E1235" s="219" t="s">
        <v>1315</v>
      </c>
      <c r="F1235" s="220" t="s">
        <v>1316</v>
      </c>
      <c r="G1235" s="221" t="s">
        <v>253</v>
      </c>
      <c r="H1235" s="222">
        <v>1046.5</v>
      </c>
      <c r="I1235" s="223"/>
      <c r="J1235" s="224">
        <f>ROUND(I1235*H1235,2)</f>
        <v>0</v>
      </c>
      <c r="K1235" s="225"/>
      <c r="L1235" s="45"/>
      <c r="M1235" s="226" t="s">
        <v>1</v>
      </c>
      <c r="N1235" s="227" t="s">
        <v>40</v>
      </c>
      <c r="O1235" s="92"/>
      <c r="P1235" s="228">
        <f>O1235*H1235</f>
        <v>0</v>
      </c>
      <c r="Q1235" s="228">
        <v>0</v>
      </c>
      <c r="R1235" s="228">
        <f>Q1235*H1235</f>
        <v>0</v>
      </c>
      <c r="S1235" s="228">
        <v>0</v>
      </c>
      <c r="T1235" s="229">
        <f>S1235*H1235</f>
        <v>0</v>
      </c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R1235" s="230" t="s">
        <v>254</v>
      </c>
      <c r="AT1235" s="230" t="s">
        <v>162</v>
      </c>
      <c r="AU1235" s="230" t="s">
        <v>83</v>
      </c>
      <c r="AY1235" s="18" t="s">
        <v>161</v>
      </c>
      <c r="BE1235" s="231">
        <f>IF(N1235="základní",J1235,0)</f>
        <v>0</v>
      </c>
      <c r="BF1235" s="231">
        <f>IF(N1235="snížená",J1235,0)</f>
        <v>0</v>
      </c>
      <c r="BG1235" s="231">
        <f>IF(N1235="zákl. přenesená",J1235,0)</f>
        <v>0</v>
      </c>
      <c r="BH1235" s="231">
        <f>IF(N1235="sníž. přenesená",J1235,0)</f>
        <v>0</v>
      </c>
      <c r="BI1235" s="231">
        <f>IF(N1235="nulová",J1235,0)</f>
        <v>0</v>
      </c>
      <c r="BJ1235" s="18" t="s">
        <v>83</v>
      </c>
      <c r="BK1235" s="231">
        <f>ROUND(I1235*H1235,2)</f>
        <v>0</v>
      </c>
      <c r="BL1235" s="18" t="s">
        <v>254</v>
      </c>
      <c r="BM1235" s="230" t="s">
        <v>1317</v>
      </c>
    </row>
    <row r="1236" s="13" customFormat="1">
      <c r="A1236" s="13"/>
      <c r="B1236" s="232"/>
      <c r="C1236" s="233"/>
      <c r="D1236" s="234" t="s">
        <v>165</v>
      </c>
      <c r="E1236" s="235" t="s">
        <v>1</v>
      </c>
      <c r="F1236" s="236" t="s">
        <v>1318</v>
      </c>
      <c r="G1236" s="233"/>
      <c r="H1236" s="235" t="s">
        <v>1</v>
      </c>
      <c r="I1236" s="237"/>
      <c r="J1236" s="233"/>
      <c r="K1236" s="233"/>
      <c r="L1236" s="238"/>
      <c r="M1236" s="239"/>
      <c r="N1236" s="240"/>
      <c r="O1236" s="240"/>
      <c r="P1236" s="240"/>
      <c r="Q1236" s="240"/>
      <c r="R1236" s="240"/>
      <c r="S1236" s="240"/>
      <c r="T1236" s="241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2" t="s">
        <v>165</v>
      </c>
      <c r="AU1236" s="242" t="s">
        <v>83</v>
      </c>
      <c r="AV1236" s="13" t="s">
        <v>83</v>
      </c>
      <c r="AW1236" s="13" t="s">
        <v>31</v>
      </c>
      <c r="AX1236" s="13" t="s">
        <v>75</v>
      </c>
      <c r="AY1236" s="242" t="s">
        <v>161</v>
      </c>
    </row>
    <row r="1237" s="15" customFormat="1">
      <c r="A1237" s="15"/>
      <c r="B1237" s="254"/>
      <c r="C1237" s="255"/>
      <c r="D1237" s="234" t="s">
        <v>165</v>
      </c>
      <c r="E1237" s="256" t="s">
        <v>1</v>
      </c>
      <c r="F1237" s="257" t="s">
        <v>1319</v>
      </c>
      <c r="G1237" s="255"/>
      <c r="H1237" s="258">
        <v>1046.5</v>
      </c>
      <c r="I1237" s="259"/>
      <c r="J1237" s="255"/>
      <c r="K1237" s="255"/>
      <c r="L1237" s="260"/>
      <c r="M1237" s="261"/>
      <c r="N1237" s="262"/>
      <c r="O1237" s="262"/>
      <c r="P1237" s="262"/>
      <c r="Q1237" s="262"/>
      <c r="R1237" s="262"/>
      <c r="S1237" s="262"/>
      <c r="T1237" s="263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T1237" s="264" t="s">
        <v>165</v>
      </c>
      <c r="AU1237" s="264" t="s">
        <v>83</v>
      </c>
      <c r="AV1237" s="15" t="s">
        <v>85</v>
      </c>
      <c r="AW1237" s="15" t="s">
        <v>31</v>
      </c>
      <c r="AX1237" s="15" t="s">
        <v>75</v>
      </c>
      <c r="AY1237" s="264" t="s">
        <v>161</v>
      </c>
    </row>
    <row r="1238" s="14" customFormat="1">
      <c r="A1238" s="14"/>
      <c r="B1238" s="243"/>
      <c r="C1238" s="244"/>
      <c r="D1238" s="234" t="s">
        <v>165</v>
      </c>
      <c r="E1238" s="245" t="s">
        <v>1</v>
      </c>
      <c r="F1238" s="246" t="s">
        <v>206</v>
      </c>
      <c r="G1238" s="244"/>
      <c r="H1238" s="247">
        <v>1046.5</v>
      </c>
      <c r="I1238" s="248"/>
      <c r="J1238" s="244"/>
      <c r="K1238" s="244"/>
      <c r="L1238" s="249"/>
      <c r="M1238" s="250"/>
      <c r="N1238" s="251"/>
      <c r="O1238" s="251"/>
      <c r="P1238" s="251"/>
      <c r="Q1238" s="251"/>
      <c r="R1238" s="251"/>
      <c r="S1238" s="251"/>
      <c r="T1238" s="252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3" t="s">
        <v>165</v>
      </c>
      <c r="AU1238" s="253" t="s">
        <v>83</v>
      </c>
      <c r="AV1238" s="14" t="s">
        <v>164</v>
      </c>
      <c r="AW1238" s="14" t="s">
        <v>31</v>
      </c>
      <c r="AX1238" s="14" t="s">
        <v>83</v>
      </c>
      <c r="AY1238" s="253" t="s">
        <v>161</v>
      </c>
    </row>
    <row r="1239" s="12" customFormat="1" ht="25.92" customHeight="1">
      <c r="A1239" s="12"/>
      <c r="B1239" s="204"/>
      <c r="C1239" s="205"/>
      <c r="D1239" s="206" t="s">
        <v>74</v>
      </c>
      <c r="E1239" s="207" t="s">
        <v>1320</v>
      </c>
      <c r="F1239" s="207" t="s">
        <v>1321</v>
      </c>
      <c r="G1239" s="205"/>
      <c r="H1239" s="205"/>
      <c r="I1239" s="208"/>
      <c r="J1239" s="209">
        <f>BK1239</f>
        <v>0</v>
      </c>
      <c r="K1239" s="205"/>
      <c r="L1239" s="210"/>
      <c r="M1239" s="211"/>
      <c r="N1239" s="212"/>
      <c r="O1239" s="212"/>
      <c r="P1239" s="213">
        <f>SUM(P1240:P1269)</f>
        <v>0</v>
      </c>
      <c r="Q1239" s="212"/>
      <c r="R1239" s="213">
        <f>SUM(R1240:R1269)</f>
        <v>0</v>
      </c>
      <c r="S1239" s="212"/>
      <c r="T1239" s="214">
        <f>SUM(T1240:T1269)</f>
        <v>0</v>
      </c>
      <c r="U1239" s="12"/>
      <c r="V1239" s="12"/>
      <c r="W1239" s="12"/>
      <c r="X1239" s="12"/>
      <c r="Y1239" s="12"/>
      <c r="Z1239" s="12"/>
      <c r="AA1239" s="12"/>
      <c r="AB1239" s="12"/>
      <c r="AC1239" s="12"/>
      <c r="AD1239" s="12"/>
      <c r="AE1239" s="12"/>
      <c r="AR1239" s="215" t="s">
        <v>83</v>
      </c>
      <c r="AT1239" s="216" t="s">
        <v>74</v>
      </c>
      <c r="AU1239" s="216" t="s">
        <v>75</v>
      </c>
      <c r="AY1239" s="215" t="s">
        <v>161</v>
      </c>
      <c r="BK1239" s="217">
        <f>SUM(BK1240:BK1269)</f>
        <v>0</v>
      </c>
    </row>
    <row r="1240" s="2" customFormat="1" ht="24.15" customHeight="1">
      <c r="A1240" s="39"/>
      <c r="B1240" s="40"/>
      <c r="C1240" s="218" t="s">
        <v>1322</v>
      </c>
      <c r="D1240" s="218" t="s">
        <v>162</v>
      </c>
      <c r="E1240" s="219" t="s">
        <v>1323</v>
      </c>
      <c r="F1240" s="220" t="s">
        <v>1324</v>
      </c>
      <c r="G1240" s="221" t="s">
        <v>328</v>
      </c>
      <c r="H1240" s="222">
        <v>55</v>
      </c>
      <c r="I1240" s="223"/>
      <c r="J1240" s="224">
        <f>ROUND(I1240*H1240,2)</f>
        <v>0</v>
      </c>
      <c r="K1240" s="225"/>
      <c r="L1240" s="45"/>
      <c r="M1240" s="226" t="s">
        <v>1</v>
      </c>
      <c r="N1240" s="227" t="s">
        <v>40</v>
      </c>
      <c r="O1240" s="92"/>
      <c r="P1240" s="228">
        <f>O1240*H1240</f>
        <v>0</v>
      </c>
      <c r="Q1240" s="228">
        <v>0</v>
      </c>
      <c r="R1240" s="228">
        <f>Q1240*H1240</f>
        <v>0</v>
      </c>
      <c r="S1240" s="228">
        <v>0</v>
      </c>
      <c r="T1240" s="229">
        <f>S1240*H1240</f>
        <v>0</v>
      </c>
      <c r="U1240" s="39"/>
      <c r="V1240" s="39"/>
      <c r="W1240" s="39"/>
      <c r="X1240" s="39"/>
      <c r="Y1240" s="39"/>
      <c r="Z1240" s="39"/>
      <c r="AA1240" s="39"/>
      <c r="AB1240" s="39"/>
      <c r="AC1240" s="39"/>
      <c r="AD1240" s="39"/>
      <c r="AE1240" s="39"/>
      <c r="AR1240" s="230" t="s">
        <v>164</v>
      </c>
      <c r="AT1240" s="230" t="s">
        <v>162</v>
      </c>
      <c r="AU1240" s="230" t="s">
        <v>83</v>
      </c>
      <c r="AY1240" s="18" t="s">
        <v>161</v>
      </c>
      <c r="BE1240" s="231">
        <f>IF(N1240="základní",J1240,0)</f>
        <v>0</v>
      </c>
      <c r="BF1240" s="231">
        <f>IF(N1240="snížená",J1240,0)</f>
        <v>0</v>
      </c>
      <c r="BG1240" s="231">
        <f>IF(N1240="zákl. přenesená",J1240,0)</f>
        <v>0</v>
      </c>
      <c r="BH1240" s="231">
        <f>IF(N1240="sníž. přenesená",J1240,0)</f>
        <v>0</v>
      </c>
      <c r="BI1240" s="231">
        <f>IF(N1240="nulová",J1240,0)</f>
        <v>0</v>
      </c>
      <c r="BJ1240" s="18" t="s">
        <v>83</v>
      </c>
      <c r="BK1240" s="231">
        <f>ROUND(I1240*H1240,2)</f>
        <v>0</v>
      </c>
      <c r="BL1240" s="18" t="s">
        <v>164</v>
      </c>
      <c r="BM1240" s="230" t="s">
        <v>1325</v>
      </c>
    </row>
    <row r="1241" s="13" customFormat="1">
      <c r="A1241" s="13"/>
      <c r="B1241" s="232"/>
      <c r="C1241" s="233"/>
      <c r="D1241" s="234" t="s">
        <v>165</v>
      </c>
      <c r="E1241" s="235" t="s">
        <v>1</v>
      </c>
      <c r="F1241" s="236" t="s">
        <v>1326</v>
      </c>
      <c r="G1241" s="233"/>
      <c r="H1241" s="235" t="s">
        <v>1</v>
      </c>
      <c r="I1241" s="237"/>
      <c r="J1241" s="233"/>
      <c r="K1241" s="233"/>
      <c r="L1241" s="238"/>
      <c r="M1241" s="239"/>
      <c r="N1241" s="240"/>
      <c r="O1241" s="240"/>
      <c r="P1241" s="240"/>
      <c r="Q1241" s="240"/>
      <c r="R1241" s="240"/>
      <c r="S1241" s="240"/>
      <c r="T1241" s="241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42" t="s">
        <v>165</v>
      </c>
      <c r="AU1241" s="242" t="s">
        <v>83</v>
      </c>
      <c r="AV1241" s="13" t="s">
        <v>83</v>
      </c>
      <c r="AW1241" s="13" t="s">
        <v>31</v>
      </c>
      <c r="AX1241" s="13" t="s">
        <v>75</v>
      </c>
      <c r="AY1241" s="242" t="s">
        <v>161</v>
      </c>
    </row>
    <row r="1242" s="15" customFormat="1">
      <c r="A1242" s="15"/>
      <c r="B1242" s="254"/>
      <c r="C1242" s="255"/>
      <c r="D1242" s="234" t="s">
        <v>165</v>
      </c>
      <c r="E1242" s="256" t="s">
        <v>1</v>
      </c>
      <c r="F1242" s="257" t="s">
        <v>1327</v>
      </c>
      <c r="G1242" s="255"/>
      <c r="H1242" s="258">
        <v>55</v>
      </c>
      <c r="I1242" s="259"/>
      <c r="J1242" s="255"/>
      <c r="K1242" s="255"/>
      <c r="L1242" s="260"/>
      <c r="M1242" s="261"/>
      <c r="N1242" s="262"/>
      <c r="O1242" s="262"/>
      <c r="P1242" s="262"/>
      <c r="Q1242" s="262"/>
      <c r="R1242" s="262"/>
      <c r="S1242" s="262"/>
      <c r="T1242" s="263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64" t="s">
        <v>165</v>
      </c>
      <c r="AU1242" s="264" t="s">
        <v>83</v>
      </c>
      <c r="AV1242" s="15" t="s">
        <v>85</v>
      </c>
      <c r="AW1242" s="15" t="s">
        <v>31</v>
      </c>
      <c r="AX1242" s="15" t="s">
        <v>75</v>
      </c>
      <c r="AY1242" s="264" t="s">
        <v>161</v>
      </c>
    </row>
    <row r="1243" s="14" customFormat="1">
      <c r="A1243" s="14"/>
      <c r="B1243" s="243"/>
      <c r="C1243" s="244"/>
      <c r="D1243" s="234" t="s">
        <v>165</v>
      </c>
      <c r="E1243" s="245" t="s">
        <v>1</v>
      </c>
      <c r="F1243" s="246" t="s">
        <v>206</v>
      </c>
      <c r="G1243" s="244"/>
      <c r="H1243" s="247">
        <v>55</v>
      </c>
      <c r="I1243" s="248"/>
      <c r="J1243" s="244"/>
      <c r="K1243" s="244"/>
      <c r="L1243" s="249"/>
      <c r="M1243" s="250"/>
      <c r="N1243" s="251"/>
      <c r="O1243" s="251"/>
      <c r="P1243" s="251"/>
      <c r="Q1243" s="251"/>
      <c r="R1243" s="251"/>
      <c r="S1243" s="251"/>
      <c r="T1243" s="252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3" t="s">
        <v>165</v>
      </c>
      <c r="AU1243" s="253" t="s">
        <v>83</v>
      </c>
      <c r="AV1243" s="14" t="s">
        <v>164</v>
      </c>
      <c r="AW1243" s="14" t="s">
        <v>31</v>
      </c>
      <c r="AX1243" s="14" t="s">
        <v>83</v>
      </c>
      <c r="AY1243" s="253" t="s">
        <v>161</v>
      </c>
    </row>
    <row r="1244" s="2" customFormat="1" ht="16.5" customHeight="1">
      <c r="A1244" s="39"/>
      <c r="B1244" s="40"/>
      <c r="C1244" s="218" t="s">
        <v>884</v>
      </c>
      <c r="D1244" s="218" t="s">
        <v>162</v>
      </c>
      <c r="E1244" s="219" t="s">
        <v>1328</v>
      </c>
      <c r="F1244" s="220" t="s">
        <v>1329</v>
      </c>
      <c r="G1244" s="221" t="s">
        <v>328</v>
      </c>
      <c r="H1244" s="222">
        <v>396.23000000000002</v>
      </c>
      <c r="I1244" s="223"/>
      <c r="J1244" s="224">
        <f>ROUND(I1244*H1244,2)</f>
        <v>0</v>
      </c>
      <c r="K1244" s="225"/>
      <c r="L1244" s="45"/>
      <c r="M1244" s="226" t="s">
        <v>1</v>
      </c>
      <c r="N1244" s="227" t="s">
        <v>40</v>
      </c>
      <c r="O1244" s="92"/>
      <c r="P1244" s="228">
        <f>O1244*H1244</f>
        <v>0</v>
      </c>
      <c r="Q1244" s="228">
        <v>0</v>
      </c>
      <c r="R1244" s="228">
        <f>Q1244*H1244</f>
        <v>0</v>
      </c>
      <c r="S1244" s="228">
        <v>0</v>
      </c>
      <c r="T1244" s="229">
        <f>S1244*H1244</f>
        <v>0</v>
      </c>
      <c r="U1244" s="39"/>
      <c r="V1244" s="39"/>
      <c r="W1244" s="39"/>
      <c r="X1244" s="39"/>
      <c r="Y1244" s="39"/>
      <c r="Z1244" s="39"/>
      <c r="AA1244" s="39"/>
      <c r="AB1244" s="39"/>
      <c r="AC1244" s="39"/>
      <c r="AD1244" s="39"/>
      <c r="AE1244" s="39"/>
      <c r="AR1244" s="230" t="s">
        <v>164</v>
      </c>
      <c r="AT1244" s="230" t="s">
        <v>162</v>
      </c>
      <c r="AU1244" s="230" t="s">
        <v>83</v>
      </c>
      <c r="AY1244" s="18" t="s">
        <v>161</v>
      </c>
      <c r="BE1244" s="231">
        <f>IF(N1244="základní",J1244,0)</f>
        <v>0</v>
      </c>
      <c r="BF1244" s="231">
        <f>IF(N1244="snížená",J1244,0)</f>
        <v>0</v>
      </c>
      <c r="BG1244" s="231">
        <f>IF(N1244="zákl. přenesená",J1244,0)</f>
        <v>0</v>
      </c>
      <c r="BH1244" s="231">
        <f>IF(N1244="sníž. přenesená",J1244,0)</f>
        <v>0</v>
      </c>
      <c r="BI1244" s="231">
        <f>IF(N1244="nulová",J1244,0)</f>
        <v>0</v>
      </c>
      <c r="BJ1244" s="18" t="s">
        <v>83</v>
      </c>
      <c r="BK1244" s="231">
        <f>ROUND(I1244*H1244,2)</f>
        <v>0</v>
      </c>
      <c r="BL1244" s="18" t="s">
        <v>164</v>
      </c>
      <c r="BM1244" s="230" t="s">
        <v>1330</v>
      </c>
    </row>
    <row r="1245" s="13" customFormat="1">
      <c r="A1245" s="13"/>
      <c r="B1245" s="232"/>
      <c r="C1245" s="233"/>
      <c r="D1245" s="234" t="s">
        <v>165</v>
      </c>
      <c r="E1245" s="235" t="s">
        <v>1</v>
      </c>
      <c r="F1245" s="236" t="s">
        <v>669</v>
      </c>
      <c r="G1245" s="233"/>
      <c r="H1245" s="235" t="s">
        <v>1</v>
      </c>
      <c r="I1245" s="237"/>
      <c r="J1245" s="233"/>
      <c r="K1245" s="233"/>
      <c r="L1245" s="238"/>
      <c r="M1245" s="239"/>
      <c r="N1245" s="240"/>
      <c r="O1245" s="240"/>
      <c r="P1245" s="240"/>
      <c r="Q1245" s="240"/>
      <c r="R1245" s="240"/>
      <c r="S1245" s="240"/>
      <c r="T1245" s="241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2" t="s">
        <v>165</v>
      </c>
      <c r="AU1245" s="242" t="s">
        <v>83</v>
      </c>
      <c r="AV1245" s="13" t="s">
        <v>83</v>
      </c>
      <c r="AW1245" s="13" t="s">
        <v>31</v>
      </c>
      <c r="AX1245" s="13" t="s">
        <v>75</v>
      </c>
      <c r="AY1245" s="242" t="s">
        <v>161</v>
      </c>
    </row>
    <row r="1246" s="15" customFormat="1">
      <c r="A1246" s="15"/>
      <c r="B1246" s="254"/>
      <c r="C1246" s="255"/>
      <c r="D1246" s="234" t="s">
        <v>165</v>
      </c>
      <c r="E1246" s="256" t="s">
        <v>1</v>
      </c>
      <c r="F1246" s="257" t="s">
        <v>1331</v>
      </c>
      <c r="G1246" s="255"/>
      <c r="H1246" s="258">
        <v>396.23000000000002</v>
      </c>
      <c r="I1246" s="259"/>
      <c r="J1246" s="255"/>
      <c r="K1246" s="255"/>
      <c r="L1246" s="260"/>
      <c r="M1246" s="261"/>
      <c r="N1246" s="262"/>
      <c r="O1246" s="262"/>
      <c r="P1246" s="262"/>
      <c r="Q1246" s="262"/>
      <c r="R1246" s="262"/>
      <c r="S1246" s="262"/>
      <c r="T1246" s="263"/>
      <c r="U1246" s="15"/>
      <c r="V1246" s="15"/>
      <c r="W1246" s="15"/>
      <c r="X1246" s="15"/>
      <c r="Y1246" s="15"/>
      <c r="Z1246" s="15"/>
      <c r="AA1246" s="15"/>
      <c r="AB1246" s="15"/>
      <c r="AC1246" s="15"/>
      <c r="AD1246" s="15"/>
      <c r="AE1246" s="15"/>
      <c r="AT1246" s="264" t="s">
        <v>165</v>
      </c>
      <c r="AU1246" s="264" t="s">
        <v>83</v>
      </c>
      <c r="AV1246" s="15" t="s">
        <v>85</v>
      </c>
      <c r="AW1246" s="15" t="s">
        <v>31</v>
      </c>
      <c r="AX1246" s="15" t="s">
        <v>75</v>
      </c>
      <c r="AY1246" s="264" t="s">
        <v>161</v>
      </c>
    </row>
    <row r="1247" s="16" customFormat="1">
      <c r="A1247" s="16"/>
      <c r="B1247" s="265"/>
      <c r="C1247" s="266"/>
      <c r="D1247" s="234" t="s">
        <v>165</v>
      </c>
      <c r="E1247" s="267" t="s">
        <v>1</v>
      </c>
      <c r="F1247" s="268" t="s">
        <v>215</v>
      </c>
      <c r="G1247" s="266"/>
      <c r="H1247" s="269">
        <v>396.23000000000002</v>
      </c>
      <c r="I1247" s="270"/>
      <c r="J1247" s="266"/>
      <c r="K1247" s="266"/>
      <c r="L1247" s="271"/>
      <c r="M1247" s="272"/>
      <c r="N1247" s="273"/>
      <c r="O1247" s="273"/>
      <c r="P1247" s="273"/>
      <c r="Q1247" s="273"/>
      <c r="R1247" s="273"/>
      <c r="S1247" s="273"/>
      <c r="T1247" s="274"/>
      <c r="U1247" s="16"/>
      <c r="V1247" s="16"/>
      <c r="W1247" s="16"/>
      <c r="X1247" s="16"/>
      <c r="Y1247" s="16"/>
      <c r="Z1247" s="16"/>
      <c r="AA1247" s="16"/>
      <c r="AB1247" s="16"/>
      <c r="AC1247" s="16"/>
      <c r="AD1247" s="16"/>
      <c r="AE1247" s="16"/>
      <c r="AT1247" s="275" t="s">
        <v>165</v>
      </c>
      <c r="AU1247" s="275" t="s">
        <v>83</v>
      </c>
      <c r="AV1247" s="16" t="s">
        <v>216</v>
      </c>
      <c r="AW1247" s="16" t="s">
        <v>31</v>
      </c>
      <c r="AX1247" s="16" t="s">
        <v>75</v>
      </c>
      <c r="AY1247" s="275" t="s">
        <v>161</v>
      </c>
    </row>
    <row r="1248" s="14" customFormat="1">
      <c r="A1248" s="14"/>
      <c r="B1248" s="243"/>
      <c r="C1248" s="244"/>
      <c r="D1248" s="234" t="s">
        <v>165</v>
      </c>
      <c r="E1248" s="245" t="s">
        <v>1</v>
      </c>
      <c r="F1248" s="246" t="s">
        <v>206</v>
      </c>
      <c r="G1248" s="244"/>
      <c r="H1248" s="247">
        <v>396.23000000000002</v>
      </c>
      <c r="I1248" s="248"/>
      <c r="J1248" s="244"/>
      <c r="K1248" s="244"/>
      <c r="L1248" s="249"/>
      <c r="M1248" s="250"/>
      <c r="N1248" s="251"/>
      <c r="O1248" s="251"/>
      <c r="P1248" s="251"/>
      <c r="Q1248" s="251"/>
      <c r="R1248" s="251"/>
      <c r="S1248" s="251"/>
      <c r="T1248" s="252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3" t="s">
        <v>165</v>
      </c>
      <c r="AU1248" s="253" t="s">
        <v>83</v>
      </c>
      <c r="AV1248" s="14" t="s">
        <v>164</v>
      </c>
      <c r="AW1248" s="14" t="s">
        <v>31</v>
      </c>
      <c r="AX1248" s="14" t="s">
        <v>83</v>
      </c>
      <c r="AY1248" s="253" t="s">
        <v>161</v>
      </c>
    </row>
    <row r="1249" s="2" customFormat="1" ht="16.5" customHeight="1">
      <c r="A1249" s="39"/>
      <c r="B1249" s="40"/>
      <c r="C1249" s="218" t="s">
        <v>1332</v>
      </c>
      <c r="D1249" s="218" t="s">
        <v>162</v>
      </c>
      <c r="E1249" s="219" t="s">
        <v>1333</v>
      </c>
      <c r="F1249" s="220" t="s">
        <v>1334</v>
      </c>
      <c r="G1249" s="221" t="s">
        <v>328</v>
      </c>
      <c r="H1249" s="222">
        <v>396.23000000000002</v>
      </c>
      <c r="I1249" s="223"/>
      <c r="J1249" s="224">
        <f>ROUND(I1249*H1249,2)</f>
        <v>0</v>
      </c>
      <c r="K1249" s="225"/>
      <c r="L1249" s="45"/>
      <c r="M1249" s="226" t="s">
        <v>1</v>
      </c>
      <c r="N1249" s="227" t="s">
        <v>40</v>
      </c>
      <c r="O1249" s="92"/>
      <c r="P1249" s="228">
        <f>O1249*H1249</f>
        <v>0</v>
      </c>
      <c r="Q1249" s="228">
        <v>0</v>
      </c>
      <c r="R1249" s="228">
        <f>Q1249*H1249</f>
        <v>0</v>
      </c>
      <c r="S1249" s="228">
        <v>0</v>
      </c>
      <c r="T1249" s="229">
        <f>S1249*H1249</f>
        <v>0</v>
      </c>
      <c r="U1249" s="39"/>
      <c r="V1249" s="39"/>
      <c r="W1249" s="39"/>
      <c r="X1249" s="39"/>
      <c r="Y1249" s="39"/>
      <c r="Z1249" s="39"/>
      <c r="AA1249" s="39"/>
      <c r="AB1249" s="39"/>
      <c r="AC1249" s="39"/>
      <c r="AD1249" s="39"/>
      <c r="AE1249" s="39"/>
      <c r="AR1249" s="230" t="s">
        <v>164</v>
      </c>
      <c r="AT1249" s="230" t="s">
        <v>162</v>
      </c>
      <c r="AU1249" s="230" t="s">
        <v>83</v>
      </c>
      <c r="AY1249" s="18" t="s">
        <v>161</v>
      </c>
      <c r="BE1249" s="231">
        <f>IF(N1249="základní",J1249,0)</f>
        <v>0</v>
      </c>
      <c r="BF1249" s="231">
        <f>IF(N1249="snížená",J1249,0)</f>
        <v>0</v>
      </c>
      <c r="BG1249" s="231">
        <f>IF(N1249="zákl. přenesená",J1249,0)</f>
        <v>0</v>
      </c>
      <c r="BH1249" s="231">
        <f>IF(N1249="sníž. přenesená",J1249,0)</f>
        <v>0</v>
      </c>
      <c r="BI1249" s="231">
        <f>IF(N1249="nulová",J1249,0)</f>
        <v>0</v>
      </c>
      <c r="BJ1249" s="18" t="s">
        <v>83</v>
      </c>
      <c r="BK1249" s="231">
        <f>ROUND(I1249*H1249,2)</f>
        <v>0</v>
      </c>
      <c r="BL1249" s="18" t="s">
        <v>164</v>
      </c>
      <c r="BM1249" s="230" t="s">
        <v>1335</v>
      </c>
    </row>
    <row r="1250" s="2" customFormat="1" ht="16.5" customHeight="1">
      <c r="A1250" s="39"/>
      <c r="B1250" s="40"/>
      <c r="C1250" s="218" t="s">
        <v>887</v>
      </c>
      <c r="D1250" s="218" t="s">
        <v>162</v>
      </c>
      <c r="E1250" s="219" t="s">
        <v>1336</v>
      </c>
      <c r="F1250" s="220" t="s">
        <v>1337</v>
      </c>
      <c r="G1250" s="221" t="s">
        <v>328</v>
      </c>
      <c r="H1250" s="222">
        <v>792.46000000000004</v>
      </c>
      <c r="I1250" s="223"/>
      <c r="J1250" s="224">
        <f>ROUND(I1250*H1250,2)</f>
        <v>0</v>
      </c>
      <c r="K1250" s="225"/>
      <c r="L1250" s="45"/>
      <c r="M1250" s="226" t="s">
        <v>1</v>
      </c>
      <c r="N1250" s="227" t="s">
        <v>40</v>
      </c>
      <c r="O1250" s="92"/>
      <c r="P1250" s="228">
        <f>O1250*H1250</f>
        <v>0</v>
      </c>
      <c r="Q1250" s="228">
        <v>0</v>
      </c>
      <c r="R1250" s="228">
        <f>Q1250*H1250</f>
        <v>0</v>
      </c>
      <c r="S1250" s="228">
        <v>0</v>
      </c>
      <c r="T1250" s="229">
        <f>S1250*H1250</f>
        <v>0</v>
      </c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R1250" s="230" t="s">
        <v>164</v>
      </c>
      <c r="AT1250" s="230" t="s">
        <v>162</v>
      </c>
      <c r="AU1250" s="230" t="s">
        <v>83</v>
      </c>
      <c r="AY1250" s="18" t="s">
        <v>161</v>
      </c>
      <c r="BE1250" s="231">
        <f>IF(N1250="základní",J1250,0)</f>
        <v>0</v>
      </c>
      <c r="BF1250" s="231">
        <f>IF(N1250="snížená",J1250,0)</f>
        <v>0</v>
      </c>
      <c r="BG1250" s="231">
        <f>IF(N1250="zákl. přenesená",J1250,0)</f>
        <v>0</v>
      </c>
      <c r="BH1250" s="231">
        <f>IF(N1250="sníž. přenesená",J1250,0)</f>
        <v>0</v>
      </c>
      <c r="BI1250" s="231">
        <f>IF(N1250="nulová",J1250,0)</f>
        <v>0</v>
      </c>
      <c r="BJ1250" s="18" t="s">
        <v>83</v>
      </c>
      <c r="BK1250" s="231">
        <f>ROUND(I1250*H1250,2)</f>
        <v>0</v>
      </c>
      <c r="BL1250" s="18" t="s">
        <v>164</v>
      </c>
      <c r="BM1250" s="230" t="s">
        <v>1338</v>
      </c>
    </row>
    <row r="1251" s="15" customFormat="1">
      <c r="A1251" s="15"/>
      <c r="B1251" s="254"/>
      <c r="C1251" s="255"/>
      <c r="D1251" s="234" t="s">
        <v>165</v>
      </c>
      <c r="E1251" s="256" t="s">
        <v>1</v>
      </c>
      <c r="F1251" s="257" t="s">
        <v>1339</v>
      </c>
      <c r="G1251" s="255"/>
      <c r="H1251" s="258">
        <v>792.46000000000004</v>
      </c>
      <c r="I1251" s="259"/>
      <c r="J1251" s="255"/>
      <c r="K1251" s="255"/>
      <c r="L1251" s="260"/>
      <c r="M1251" s="261"/>
      <c r="N1251" s="262"/>
      <c r="O1251" s="262"/>
      <c r="P1251" s="262"/>
      <c r="Q1251" s="262"/>
      <c r="R1251" s="262"/>
      <c r="S1251" s="262"/>
      <c r="T1251" s="263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264" t="s">
        <v>165</v>
      </c>
      <c r="AU1251" s="264" t="s">
        <v>83</v>
      </c>
      <c r="AV1251" s="15" t="s">
        <v>85</v>
      </c>
      <c r="AW1251" s="15" t="s">
        <v>31</v>
      </c>
      <c r="AX1251" s="15" t="s">
        <v>75</v>
      </c>
      <c r="AY1251" s="264" t="s">
        <v>161</v>
      </c>
    </row>
    <row r="1252" s="14" customFormat="1">
      <c r="A1252" s="14"/>
      <c r="B1252" s="243"/>
      <c r="C1252" s="244"/>
      <c r="D1252" s="234" t="s">
        <v>165</v>
      </c>
      <c r="E1252" s="245" t="s">
        <v>1</v>
      </c>
      <c r="F1252" s="246" t="s">
        <v>206</v>
      </c>
      <c r="G1252" s="244"/>
      <c r="H1252" s="247">
        <v>792.46000000000004</v>
      </c>
      <c r="I1252" s="248"/>
      <c r="J1252" s="244"/>
      <c r="K1252" s="244"/>
      <c r="L1252" s="249"/>
      <c r="M1252" s="250"/>
      <c r="N1252" s="251"/>
      <c r="O1252" s="251"/>
      <c r="P1252" s="251"/>
      <c r="Q1252" s="251"/>
      <c r="R1252" s="251"/>
      <c r="S1252" s="251"/>
      <c r="T1252" s="252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3" t="s">
        <v>165</v>
      </c>
      <c r="AU1252" s="253" t="s">
        <v>83</v>
      </c>
      <c r="AV1252" s="14" t="s">
        <v>164</v>
      </c>
      <c r="AW1252" s="14" t="s">
        <v>31</v>
      </c>
      <c r="AX1252" s="14" t="s">
        <v>83</v>
      </c>
      <c r="AY1252" s="253" t="s">
        <v>161</v>
      </c>
    </row>
    <row r="1253" s="2" customFormat="1" ht="21.75" customHeight="1">
      <c r="A1253" s="39"/>
      <c r="B1253" s="40"/>
      <c r="C1253" s="218" t="s">
        <v>1340</v>
      </c>
      <c r="D1253" s="218" t="s">
        <v>162</v>
      </c>
      <c r="E1253" s="219" t="s">
        <v>1341</v>
      </c>
      <c r="F1253" s="220" t="s">
        <v>1342</v>
      </c>
      <c r="G1253" s="221" t="s">
        <v>328</v>
      </c>
      <c r="H1253" s="222">
        <v>396.23000000000002</v>
      </c>
      <c r="I1253" s="223"/>
      <c r="J1253" s="224">
        <f>ROUND(I1253*H1253,2)</f>
        <v>0</v>
      </c>
      <c r="K1253" s="225"/>
      <c r="L1253" s="45"/>
      <c r="M1253" s="226" t="s">
        <v>1</v>
      </c>
      <c r="N1253" s="227" t="s">
        <v>40</v>
      </c>
      <c r="O1253" s="92"/>
      <c r="P1253" s="228">
        <f>O1253*H1253</f>
        <v>0</v>
      </c>
      <c r="Q1253" s="228">
        <v>0</v>
      </c>
      <c r="R1253" s="228">
        <f>Q1253*H1253</f>
        <v>0</v>
      </c>
      <c r="S1253" s="228">
        <v>0</v>
      </c>
      <c r="T1253" s="229">
        <f>S1253*H1253</f>
        <v>0</v>
      </c>
      <c r="U1253" s="39"/>
      <c r="V1253" s="39"/>
      <c r="W1253" s="39"/>
      <c r="X1253" s="39"/>
      <c r="Y1253" s="39"/>
      <c r="Z1253" s="39"/>
      <c r="AA1253" s="39"/>
      <c r="AB1253" s="39"/>
      <c r="AC1253" s="39"/>
      <c r="AD1253" s="39"/>
      <c r="AE1253" s="39"/>
      <c r="AR1253" s="230" t="s">
        <v>164</v>
      </c>
      <c r="AT1253" s="230" t="s">
        <v>162</v>
      </c>
      <c r="AU1253" s="230" t="s">
        <v>83</v>
      </c>
      <c r="AY1253" s="18" t="s">
        <v>161</v>
      </c>
      <c r="BE1253" s="231">
        <f>IF(N1253="základní",J1253,0)</f>
        <v>0</v>
      </c>
      <c r="BF1253" s="231">
        <f>IF(N1253="snížená",J1253,0)</f>
        <v>0</v>
      </c>
      <c r="BG1253" s="231">
        <f>IF(N1253="zákl. přenesená",J1253,0)</f>
        <v>0</v>
      </c>
      <c r="BH1253" s="231">
        <f>IF(N1253="sníž. přenesená",J1253,0)</f>
        <v>0</v>
      </c>
      <c r="BI1253" s="231">
        <f>IF(N1253="nulová",J1253,0)</f>
        <v>0</v>
      </c>
      <c r="BJ1253" s="18" t="s">
        <v>83</v>
      </c>
      <c r="BK1253" s="231">
        <f>ROUND(I1253*H1253,2)</f>
        <v>0</v>
      </c>
      <c r="BL1253" s="18" t="s">
        <v>164</v>
      </c>
      <c r="BM1253" s="230" t="s">
        <v>1343</v>
      </c>
    </row>
    <row r="1254" s="2" customFormat="1" ht="16.5" customHeight="1">
      <c r="A1254" s="39"/>
      <c r="B1254" s="40"/>
      <c r="C1254" s="218" t="s">
        <v>891</v>
      </c>
      <c r="D1254" s="218" t="s">
        <v>162</v>
      </c>
      <c r="E1254" s="219" t="s">
        <v>1344</v>
      </c>
      <c r="F1254" s="220" t="s">
        <v>1345</v>
      </c>
      <c r="G1254" s="221" t="s">
        <v>328</v>
      </c>
      <c r="H1254" s="222">
        <v>1584.9200000000001</v>
      </c>
      <c r="I1254" s="223"/>
      <c r="J1254" s="224">
        <f>ROUND(I1254*H1254,2)</f>
        <v>0</v>
      </c>
      <c r="K1254" s="225"/>
      <c r="L1254" s="45"/>
      <c r="M1254" s="226" t="s">
        <v>1</v>
      </c>
      <c r="N1254" s="227" t="s">
        <v>40</v>
      </c>
      <c r="O1254" s="92"/>
      <c r="P1254" s="228">
        <f>O1254*H1254</f>
        <v>0</v>
      </c>
      <c r="Q1254" s="228">
        <v>0</v>
      </c>
      <c r="R1254" s="228">
        <f>Q1254*H1254</f>
        <v>0</v>
      </c>
      <c r="S1254" s="228">
        <v>0</v>
      </c>
      <c r="T1254" s="229">
        <f>S1254*H1254</f>
        <v>0</v>
      </c>
      <c r="U1254" s="39"/>
      <c r="V1254" s="39"/>
      <c r="W1254" s="39"/>
      <c r="X1254" s="39"/>
      <c r="Y1254" s="39"/>
      <c r="Z1254" s="39"/>
      <c r="AA1254" s="39"/>
      <c r="AB1254" s="39"/>
      <c r="AC1254" s="39"/>
      <c r="AD1254" s="39"/>
      <c r="AE1254" s="39"/>
      <c r="AR1254" s="230" t="s">
        <v>164</v>
      </c>
      <c r="AT1254" s="230" t="s">
        <v>162</v>
      </c>
      <c r="AU1254" s="230" t="s">
        <v>83</v>
      </c>
      <c r="AY1254" s="18" t="s">
        <v>161</v>
      </c>
      <c r="BE1254" s="231">
        <f>IF(N1254="základní",J1254,0)</f>
        <v>0</v>
      </c>
      <c r="BF1254" s="231">
        <f>IF(N1254="snížená",J1254,0)</f>
        <v>0</v>
      </c>
      <c r="BG1254" s="231">
        <f>IF(N1254="zákl. přenesená",J1254,0)</f>
        <v>0</v>
      </c>
      <c r="BH1254" s="231">
        <f>IF(N1254="sníž. přenesená",J1254,0)</f>
        <v>0</v>
      </c>
      <c r="BI1254" s="231">
        <f>IF(N1254="nulová",J1254,0)</f>
        <v>0</v>
      </c>
      <c r="BJ1254" s="18" t="s">
        <v>83</v>
      </c>
      <c r="BK1254" s="231">
        <f>ROUND(I1254*H1254,2)</f>
        <v>0</v>
      </c>
      <c r="BL1254" s="18" t="s">
        <v>164</v>
      </c>
      <c r="BM1254" s="230" t="s">
        <v>1346</v>
      </c>
    </row>
    <row r="1255" s="13" customFormat="1">
      <c r="A1255" s="13"/>
      <c r="B1255" s="232"/>
      <c r="C1255" s="233"/>
      <c r="D1255" s="234" t="s">
        <v>165</v>
      </c>
      <c r="E1255" s="235" t="s">
        <v>1</v>
      </c>
      <c r="F1255" s="236" t="s">
        <v>243</v>
      </c>
      <c r="G1255" s="233"/>
      <c r="H1255" s="235" t="s">
        <v>1</v>
      </c>
      <c r="I1255" s="237"/>
      <c r="J1255" s="233"/>
      <c r="K1255" s="233"/>
      <c r="L1255" s="238"/>
      <c r="M1255" s="239"/>
      <c r="N1255" s="240"/>
      <c r="O1255" s="240"/>
      <c r="P1255" s="240"/>
      <c r="Q1255" s="240"/>
      <c r="R1255" s="240"/>
      <c r="S1255" s="240"/>
      <c r="T1255" s="241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42" t="s">
        <v>165</v>
      </c>
      <c r="AU1255" s="242" t="s">
        <v>83</v>
      </c>
      <c r="AV1255" s="13" t="s">
        <v>83</v>
      </c>
      <c r="AW1255" s="13" t="s">
        <v>31</v>
      </c>
      <c r="AX1255" s="13" t="s">
        <v>75</v>
      </c>
      <c r="AY1255" s="242" t="s">
        <v>161</v>
      </c>
    </row>
    <row r="1256" s="15" customFormat="1">
      <c r="A1256" s="15"/>
      <c r="B1256" s="254"/>
      <c r="C1256" s="255"/>
      <c r="D1256" s="234" t="s">
        <v>165</v>
      </c>
      <c r="E1256" s="256" t="s">
        <v>1</v>
      </c>
      <c r="F1256" s="257" t="s">
        <v>1347</v>
      </c>
      <c r="G1256" s="255"/>
      <c r="H1256" s="258">
        <v>1584.9200000000001</v>
      </c>
      <c r="I1256" s="259"/>
      <c r="J1256" s="255"/>
      <c r="K1256" s="255"/>
      <c r="L1256" s="260"/>
      <c r="M1256" s="261"/>
      <c r="N1256" s="262"/>
      <c r="O1256" s="262"/>
      <c r="P1256" s="262"/>
      <c r="Q1256" s="262"/>
      <c r="R1256" s="262"/>
      <c r="S1256" s="262"/>
      <c r="T1256" s="263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64" t="s">
        <v>165</v>
      </c>
      <c r="AU1256" s="264" t="s">
        <v>83</v>
      </c>
      <c r="AV1256" s="15" t="s">
        <v>85</v>
      </c>
      <c r="AW1256" s="15" t="s">
        <v>31</v>
      </c>
      <c r="AX1256" s="15" t="s">
        <v>75</v>
      </c>
      <c r="AY1256" s="264" t="s">
        <v>161</v>
      </c>
    </row>
    <row r="1257" s="14" customFormat="1">
      <c r="A1257" s="14"/>
      <c r="B1257" s="243"/>
      <c r="C1257" s="244"/>
      <c r="D1257" s="234" t="s">
        <v>165</v>
      </c>
      <c r="E1257" s="245" t="s">
        <v>1</v>
      </c>
      <c r="F1257" s="246" t="s">
        <v>206</v>
      </c>
      <c r="G1257" s="244"/>
      <c r="H1257" s="247">
        <v>1584.9200000000001</v>
      </c>
      <c r="I1257" s="248"/>
      <c r="J1257" s="244"/>
      <c r="K1257" s="244"/>
      <c r="L1257" s="249"/>
      <c r="M1257" s="250"/>
      <c r="N1257" s="251"/>
      <c r="O1257" s="251"/>
      <c r="P1257" s="251"/>
      <c r="Q1257" s="251"/>
      <c r="R1257" s="251"/>
      <c r="S1257" s="251"/>
      <c r="T1257" s="252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3" t="s">
        <v>165</v>
      </c>
      <c r="AU1257" s="253" t="s">
        <v>83</v>
      </c>
      <c r="AV1257" s="14" t="s">
        <v>164</v>
      </c>
      <c r="AW1257" s="14" t="s">
        <v>31</v>
      </c>
      <c r="AX1257" s="14" t="s">
        <v>83</v>
      </c>
      <c r="AY1257" s="253" t="s">
        <v>161</v>
      </c>
    </row>
    <row r="1258" s="2" customFormat="1" ht="16.5" customHeight="1">
      <c r="A1258" s="39"/>
      <c r="B1258" s="40"/>
      <c r="C1258" s="218" t="s">
        <v>1348</v>
      </c>
      <c r="D1258" s="218" t="s">
        <v>162</v>
      </c>
      <c r="E1258" s="219" t="s">
        <v>1349</v>
      </c>
      <c r="F1258" s="220" t="s">
        <v>1350</v>
      </c>
      <c r="G1258" s="221" t="s">
        <v>328</v>
      </c>
      <c r="H1258" s="222">
        <v>579.75</v>
      </c>
      <c r="I1258" s="223"/>
      <c r="J1258" s="224">
        <f>ROUND(I1258*H1258,2)</f>
        <v>0</v>
      </c>
      <c r="K1258" s="225"/>
      <c r="L1258" s="45"/>
      <c r="M1258" s="226" t="s">
        <v>1</v>
      </c>
      <c r="N1258" s="227" t="s">
        <v>40</v>
      </c>
      <c r="O1258" s="92"/>
      <c r="P1258" s="228">
        <f>O1258*H1258</f>
        <v>0</v>
      </c>
      <c r="Q1258" s="228">
        <v>0</v>
      </c>
      <c r="R1258" s="228">
        <f>Q1258*H1258</f>
        <v>0</v>
      </c>
      <c r="S1258" s="228">
        <v>0</v>
      </c>
      <c r="T1258" s="229">
        <f>S1258*H1258</f>
        <v>0</v>
      </c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R1258" s="230" t="s">
        <v>164</v>
      </c>
      <c r="AT1258" s="230" t="s">
        <v>162</v>
      </c>
      <c r="AU1258" s="230" t="s">
        <v>83</v>
      </c>
      <c r="AY1258" s="18" t="s">
        <v>161</v>
      </c>
      <c r="BE1258" s="231">
        <f>IF(N1258="základní",J1258,0)</f>
        <v>0</v>
      </c>
      <c r="BF1258" s="231">
        <f>IF(N1258="snížená",J1258,0)</f>
        <v>0</v>
      </c>
      <c r="BG1258" s="231">
        <f>IF(N1258="zákl. přenesená",J1258,0)</f>
        <v>0</v>
      </c>
      <c r="BH1258" s="231">
        <f>IF(N1258="sníž. přenesená",J1258,0)</f>
        <v>0</v>
      </c>
      <c r="BI1258" s="231">
        <f>IF(N1258="nulová",J1258,0)</f>
        <v>0</v>
      </c>
      <c r="BJ1258" s="18" t="s">
        <v>83</v>
      </c>
      <c r="BK1258" s="231">
        <f>ROUND(I1258*H1258,2)</f>
        <v>0</v>
      </c>
      <c r="BL1258" s="18" t="s">
        <v>164</v>
      </c>
      <c r="BM1258" s="230" t="s">
        <v>1351</v>
      </c>
    </row>
    <row r="1259" s="13" customFormat="1">
      <c r="A1259" s="13"/>
      <c r="B1259" s="232"/>
      <c r="C1259" s="233"/>
      <c r="D1259" s="234" t="s">
        <v>165</v>
      </c>
      <c r="E1259" s="235" t="s">
        <v>1</v>
      </c>
      <c r="F1259" s="236" t="s">
        <v>1352</v>
      </c>
      <c r="G1259" s="233"/>
      <c r="H1259" s="235" t="s">
        <v>1</v>
      </c>
      <c r="I1259" s="237"/>
      <c r="J1259" s="233"/>
      <c r="K1259" s="233"/>
      <c r="L1259" s="238"/>
      <c r="M1259" s="239"/>
      <c r="N1259" s="240"/>
      <c r="O1259" s="240"/>
      <c r="P1259" s="240"/>
      <c r="Q1259" s="240"/>
      <c r="R1259" s="240"/>
      <c r="S1259" s="240"/>
      <c r="T1259" s="241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2" t="s">
        <v>165</v>
      </c>
      <c r="AU1259" s="242" t="s">
        <v>83</v>
      </c>
      <c r="AV1259" s="13" t="s">
        <v>83</v>
      </c>
      <c r="AW1259" s="13" t="s">
        <v>31</v>
      </c>
      <c r="AX1259" s="13" t="s">
        <v>75</v>
      </c>
      <c r="AY1259" s="242" t="s">
        <v>161</v>
      </c>
    </row>
    <row r="1260" s="13" customFormat="1">
      <c r="A1260" s="13"/>
      <c r="B1260" s="232"/>
      <c r="C1260" s="233"/>
      <c r="D1260" s="234" t="s">
        <v>165</v>
      </c>
      <c r="E1260" s="235" t="s">
        <v>1</v>
      </c>
      <c r="F1260" s="236" t="s">
        <v>1353</v>
      </c>
      <c r="G1260" s="233"/>
      <c r="H1260" s="235" t="s">
        <v>1</v>
      </c>
      <c r="I1260" s="237"/>
      <c r="J1260" s="233"/>
      <c r="K1260" s="233"/>
      <c r="L1260" s="238"/>
      <c r="M1260" s="239"/>
      <c r="N1260" s="240"/>
      <c r="O1260" s="240"/>
      <c r="P1260" s="240"/>
      <c r="Q1260" s="240"/>
      <c r="R1260" s="240"/>
      <c r="S1260" s="240"/>
      <c r="T1260" s="241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2" t="s">
        <v>165</v>
      </c>
      <c r="AU1260" s="242" t="s">
        <v>83</v>
      </c>
      <c r="AV1260" s="13" t="s">
        <v>83</v>
      </c>
      <c r="AW1260" s="13" t="s">
        <v>31</v>
      </c>
      <c r="AX1260" s="13" t="s">
        <v>75</v>
      </c>
      <c r="AY1260" s="242" t="s">
        <v>161</v>
      </c>
    </row>
    <row r="1261" s="13" customFormat="1">
      <c r="A1261" s="13"/>
      <c r="B1261" s="232"/>
      <c r="C1261" s="233"/>
      <c r="D1261" s="234" t="s">
        <v>165</v>
      </c>
      <c r="E1261" s="235" t="s">
        <v>1</v>
      </c>
      <c r="F1261" s="236" t="s">
        <v>1354</v>
      </c>
      <c r="G1261" s="233"/>
      <c r="H1261" s="235" t="s">
        <v>1</v>
      </c>
      <c r="I1261" s="237"/>
      <c r="J1261" s="233"/>
      <c r="K1261" s="233"/>
      <c r="L1261" s="238"/>
      <c r="M1261" s="239"/>
      <c r="N1261" s="240"/>
      <c r="O1261" s="240"/>
      <c r="P1261" s="240"/>
      <c r="Q1261" s="240"/>
      <c r="R1261" s="240"/>
      <c r="S1261" s="240"/>
      <c r="T1261" s="241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2" t="s">
        <v>165</v>
      </c>
      <c r="AU1261" s="242" t="s">
        <v>83</v>
      </c>
      <c r="AV1261" s="13" t="s">
        <v>83</v>
      </c>
      <c r="AW1261" s="13" t="s">
        <v>31</v>
      </c>
      <c r="AX1261" s="13" t="s">
        <v>75</v>
      </c>
      <c r="AY1261" s="242" t="s">
        <v>161</v>
      </c>
    </row>
    <row r="1262" s="15" customFormat="1">
      <c r="A1262" s="15"/>
      <c r="B1262" s="254"/>
      <c r="C1262" s="255"/>
      <c r="D1262" s="234" t="s">
        <v>165</v>
      </c>
      <c r="E1262" s="256" t="s">
        <v>1</v>
      </c>
      <c r="F1262" s="257" t="s">
        <v>1355</v>
      </c>
      <c r="G1262" s="255"/>
      <c r="H1262" s="258">
        <v>579.75</v>
      </c>
      <c r="I1262" s="259"/>
      <c r="J1262" s="255"/>
      <c r="K1262" s="255"/>
      <c r="L1262" s="260"/>
      <c r="M1262" s="261"/>
      <c r="N1262" s="262"/>
      <c r="O1262" s="262"/>
      <c r="P1262" s="262"/>
      <c r="Q1262" s="262"/>
      <c r="R1262" s="262"/>
      <c r="S1262" s="262"/>
      <c r="T1262" s="263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64" t="s">
        <v>165</v>
      </c>
      <c r="AU1262" s="264" t="s">
        <v>83</v>
      </c>
      <c r="AV1262" s="15" t="s">
        <v>85</v>
      </c>
      <c r="AW1262" s="15" t="s">
        <v>31</v>
      </c>
      <c r="AX1262" s="15" t="s">
        <v>75</v>
      </c>
      <c r="AY1262" s="264" t="s">
        <v>161</v>
      </c>
    </row>
    <row r="1263" s="14" customFormat="1">
      <c r="A1263" s="14"/>
      <c r="B1263" s="243"/>
      <c r="C1263" s="244"/>
      <c r="D1263" s="234" t="s">
        <v>165</v>
      </c>
      <c r="E1263" s="245" t="s">
        <v>1</v>
      </c>
      <c r="F1263" s="246" t="s">
        <v>206</v>
      </c>
      <c r="G1263" s="244"/>
      <c r="H1263" s="247">
        <v>579.75</v>
      </c>
      <c r="I1263" s="248"/>
      <c r="J1263" s="244"/>
      <c r="K1263" s="244"/>
      <c r="L1263" s="249"/>
      <c r="M1263" s="250"/>
      <c r="N1263" s="251"/>
      <c r="O1263" s="251"/>
      <c r="P1263" s="251"/>
      <c r="Q1263" s="251"/>
      <c r="R1263" s="251"/>
      <c r="S1263" s="251"/>
      <c r="T1263" s="252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3" t="s">
        <v>165</v>
      </c>
      <c r="AU1263" s="253" t="s">
        <v>83</v>
      </c>
      <c r="AV1263" s="14" t="s">
        <v>164</v>
      </c>
      <c r="AW1263" s="14" t="s">
        <v>31</v>
      </c>
      <c r="AX1263" s="14" t="s">
        <v>83</v>
      </c>
      <c r="AY1263" s="253" t="s">
        <v>161</v>
      </c>
    </row>
    <row r="1264" s="2" customFormat="1" ht="16.5" customHeight="1">
      <c r="A1264" s="39"/>
      <c r="B1264" s="40"/>
      <c r="C1264" s="218" t="s">
        <v>901</v>
      </c>
      <c r="D1264" s="218" t="s">
        <v>162</v>
      </c>
      <c r="E1264" s="219" t="s">
        <v>1356</v>
      </c>
      <c r="F1264" s="220" t="s">
        <v>1357</v>
      </c>
      <c r="G1264" s="221" t="s">
        <v>328</v>
      </c>
      <c r="H1264" s="222">
        <v>193.25</v>
      </c>
      <c r="I1264" s="223"/>
      <c r="J1264" s="224">
        <f>ROUND(I1264*H1264,2)</f>
        <v>0</v>
      </c>
      <c r="K1264" s="225"/>
      <c r="L1264" s="45"/>
      <c r="M1264" s="226" t="s">
        <v>1</v>
      </c>
      <c r="N1264" s="227" t="s">
        <v>40</v>
      </c>
      <c r="O1264" s="92"/>
      <c r="P1264" s="228">
        <f>O1264*H1264</f>
        <v>0</v>
      </c>
      <c r="Q1264" s="228">
        <v>0</v>
      </c>
      <c r="R1264" s="228">
        <f>Q1264*H1264</f>
        <v>0</v>
      </c>
      <c r="S1264" s="228">
        <v>0</v>
      </c>
      <c r="T1264" s="229">
        <f>S1264*H1264</f>
        <v>0</v>
      </c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R1264" s="230" t="s">
        <v>164</v>
      </c>
      <c r="AT1264" s="230" t="s">
        <v>162</v>
      </c>
      <c r="AU1264" s="230" t="s">
        <v>83</v>
      </c>
      <c r="AY1264" s="18" t="s">
        <v>161</v>
      </c>
      <c r="BE1264" s="231">
        <f>IF(N1264="základní",J1264,0)</f>
        <v>0</v>
      </c>
      <c r="BF1264" s="231">
        <f>IF(N1264="snížená",J1264,0)</f>
        <v>0</v>
      </c>
      <c r="BG1264" s="231">
        <f>IF(N1264="zákl. přenesená",J1264,0)</f>
        <v>0</v>
      </c>
      <c r="BH1264" s="231">
        <f>IF(N1264="sníž. přenesená",J1264,0)</f>
        <v>0</v>
      </c>
      <c r="BI1264" s="231">
        <f>IF(N1264="nulová",J1264,0)</f>
        <v>0</v>
      </c>
      <c r="BJ1264" s="18" t="s">
        <v>83</v>
      </c>
      <c r="BK1264" s="231">
        <f>ROUND(I1264*H1264,2)</f>
        <v>0</v>
      </c>
      <c r="BL1264" s="18" t="s">
        <v>164</v>
      </c>
      <c r="BM1264" s="230" t="s">
        <v>1358</v>
      </c>
    </row>
    <row r="1265" s="13" customFormat="1">
      <c r="A1265" s="13"/>
      <c r="B1265" s="232"/>
      <c r="C1265" s="233"/>
      <c r="D1265" s="234" t="s">
        <v>165</v>
      </c>
      <c r="E1265" s="235" t="s">
        <v>1</v>
      </c>
      <c r="F1265" s="236" t="s">
        <v>1359</v>
      </c>
      <c r="G1265" s="233"/>
      <c r="H1265" s="235" t="s">
        <v>1</v>
      </c>
      <c r="I1265" s="237"/>
      <c r="J1265" s="233"/>
      <c r="K1265" s="233"/>
      <c r="L1265" s="238"/>
      <c r="M1265" s="239"/>
      <c r="N1265" s="240"/>
      <c r="O1265" s="240"/>
      <c r="P1265" s="240"/>
      <c r="Q1265" s="240"/>
      <c r="R1265" s="240"/>
      <c r="S1265" s="240"/>
      <c r="T1265" s="241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2" t="s">
        <v>165</v>
      </c>
      <c r="AU1265" s="242" t="s">
        <v>83</v>
      </c>
      <c r="AV1265" s="13" t="s">
        <v>83</v>
      </c>
      <c r="AW1265" s="13" t="s">
        <v>31</v>
      </c>
      <c r="AX1265" s="13" t="s">
        <v>75</v>
      </c>
      <c r="AY1265" s="242" t="s">
        <v>161</v>
      </c>
    </row>
    <row r="1266" s="13" customFormat="1">
      <c r="A1266" s="13"/>
      <c r="B1266" s="232"/>
      <c r="C1266" s="233"/>
      <c r="D1266" s="234" t="s">
        <v>165</v>
      </c>
      <c r="E1266" s="235" t="s">
        <v>1</v>
      </c>
      <c r="F1266" s="236" t="s">
        <v>1353</v>
      </c>
      <c r="G1266" s="233"/>
      <c r="H1266" s="235" t="s">
        <v>1</v>
      </c>
      <c r="I1266" s="237"/>
      <c r="J1266" s="233"/>
      <c r="K1266" s="233"/>
      <c r="L1266" s="238"/>
      <c r="M1266" s="239"/>
      <c r="N1266" s="240"/>
      <c r="O1266" s="240"/>
      <c r="P1266" s="240"/>
      <c r="Q1266" s="240"/>
      <c r="R1266" s="240"/>
      <c r="S1266" s="240"/>
      <c r="T1266" s="241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2" t="s">
        <v>165</v>
      </c>
      <c r="AU1266" s="242" t="s">
        <v>83</v>
      </c>
      <c r="AV1266" s="13" t="s">
        <v>83</v>
      </c>
      <c r="AW1266" s="13" t="s">
        <v>31</v>
      </c>
      <c r="AX1266" s="13" t="s">
        <v>75</v>
      </c>
      <c r="AY1266" s="242" t="s">
        <v>161</v>
      </c>
    </row>
    <row r="1267" s="13" customFormat="1">
      <c r="A1267" s="13"/>
      <c r="B1267" s="232"/>
      <c r="C1267" s="233"/>
      <c r="D1267" s="234" t="s">
        <v>165</v>
      </c>
      <c r="E1267" s="235" t="s">
        <v>1</v>
      </c>
      <c r="F1267" s="236" t="s">
        <v>1354</v>
      </c>
      <c r="G1267" s="233"/>
      <c r="H1267" s="235" t="s">
        <v>1</v>
      </c>
      <c r="I1267" s="237"/>
      <c r="J1267" s="233"/>
      <c r="K1267" s="233"/>
      <c r="L1267" s="238"/>
      <c r="M1267" s="239"/>
      <c r="N1267" s="240"/>
      <c r="O1267" s="240"/>
      <c r="P1267" s="240"/>
      <c r="Q1267" s="240"/>
      <c r="R1267" s="240"/>
      <c r="S1267" s="240"/>
      <c r="T1267" s="241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2" t="s">
        <v>165</v>
      </c>
      <c r="AU1267" s="242" t="s">
        <v>83</v>
      </c>
      <c r="AV1267" s="13" t="s">
        <v>83</v>
      </c>
      <c r="AW1267" s="13" t="s">
        <v>31</v>
      </c>
      <c r="AX1267" s="13" t="s">
        <v>75</v>
      </c>
      <c r="AY1267" s="242" t="s">
        <v>161</v>
      </c>
    </row>
    <row r="1268" s="15" customFormat="1">
      <c r="A1268" s="15"/>
      <c r="B1268" s="254"/>
      <c r="C1268" s="255"/>
      <c r="D1268" s="234" t="s">
        <v>165</v>
      </c>
      <c r="E1268" s="256" t="s">
        <v>1</v>
      </c>
      <c r="F1268" s="257" t="s">
        <v>1360</v>
      </c>
      <c r="G1268" s="255"/>
      <c r="H1268" s="258">
        <v>193.25</v>
      </c>
      <c r="I1268" s="259"/>
      <c r="J1268" s="255"/>
      <c r="K1268" s="255"/>
      <c r="L1268" s="260"/>
      <c r="M1268" s="261"/>
      <c r="N1268" s="262"/>
      <c r="O1268" s="262"/>
      <c r="P1268" s="262"/>
      <c r="Q1268" s="262"/>
      <c r="R1268" s="262"/>
      <c r="S1268" s="262"/>
      <c r="T1268" s="263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64" t="s">
        <v>165</v>
      </c>
      <c r="AU1268" s="264" t="s">
        <v>83</v>
      </c>
      <c r="AV1268" s="15" t="s">
        <v>85</v>
      </c>
      <c r="AW1268" s="15" t="s">
        <v>31</v>
      </c>
      <c r="AX1268" s="15" t="s">
        <v>75</v>
      </c>
      <c r="AY1268" s="264" t="s">
        <v>161</v>
      </c>
    </row>
    <row r="1269" s="14" customFormat="1">
      <c r="A1269" s="14"/>
      <c r="B1269" s="243"/>
      <c r="C1269" s="244"/>
      <c r="D1269" s="234" t="s">
        <v>165</v>
      </c>
      <c r="E1269" s="245" t="s">
        <v>1</v>
      </c>
      <c r="F1269" s="246" t="s">
        <v>206</v>
      </c>
      <c r="G1269" s="244"/>
      <c r="H1269" s="247">
        <v>193.25</v>
      </c>
      <c r="I1269" s="248"/>
      <c r="J1269" s="244"/>
      <c r="K1269" s="244"/>
      <c r="L1269" s="249"/>
      <c r="M1269" s="290"/>
      <c r="N1269" s="291"/>
      <c r="O1269" s="291"/>
      <c r="P1269" s="291"/>
      <c r="Q1269" s="291"/>
      <c r="R1269" s="291"/>
      <c r="S1269" s="291"/>
      <c r="T1269" s="292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3" t="s">
        <v>165</v>
      </c>
      <c r="AU1269" s="253" t="s">
        <v>83</v>
      </c>
      <c r="AV1269" s="14" t="s">
        <v>164</v>
      </c>
      <c r="AW1269" s="14" t="s">
        <v>31</v>
      </c>
      <c r="AX1269" s="14" t="s">
        <v>83</v>
      </c>
      <c r="AY1269" s="253" t="s">
        <v>161</v>
      </c>
    </row>
    <row r="1270" s="2" customFormat="1" ht="6.96" customHeight="1">
      <c r="A1270" s="39"/>
      <c r="B1270" s="67"/>
      <c r="C1270" s="68"/>
      <c r="D1270" s="68"/>
      <c r="E1270" s="68"/>
      <c r="F1270" s="68"/>
      <c r="G1270" s="68"/>
      <c r="H1270" s="68"/>
      <c r="I1270" s="68"/>
      <c r="J1270" s="68"/>
      <c r="K1270" s="68"/>
      <c r="L1270" s="45"/>
      <c r="M1270" s="39"/>
      <c r="O1270" s="39"/>
      <c r="P1270" s="39"/>
      <c r="Q1270" s="39"/>
      <c r="R1270" s="39"/>
      <c r="S1270" s="39"/>
      <c r="T1270" s="39"/>
      <c r="U1270" s="39"/>
      <c r="V1270" s="39"/>
      <c r="W1270" s="39"/>
      <c r="X1270" s="39"/>
      <c r="Y1270" s="39"/>
      <c r="Z1270" s="39"/>
      <c r="AA1270" s="39"/>
      <c r="AB1270" s="39"/>
      <c r="AC1270" s="39"/>
      <c r="AD1270" s="39"/>
      <c r="AE1270" s="39"/>
    </row>
  </sheetData>
  <sheetProtection sheet="1" autoFilter="0" formatColumns="0" formatRows="0" objects="1" scenarios="1" spinCount="100000" saltValue="XYqF3JeWUQoNcu4FFOX5tBriMVEixvPXg6lgR9RAU8vBffpXFEtCAqxO6ObZ8Wsh+T1/4tUWK42So/02r9jFWg==" hashValue="YZ44Q15Qbf4RSxKH5nI35j1yuELSzkXW5CfczzWAoO01C3oDAkAdfQ8pfHBU8FZJODlQbGkbvrKf9HklgnjJLA==" algorithmName="SHA-512" password="CC35"/>
  <autoFilter ref="C147:K1269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budovy koupaliště Šternberk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1362</v>
      </c>
      <c r="G12" s="39"/>
      <c r="H12" s="39"/>
      <c r="I12" s="141" t="s">
        <v>22</v>
      </c>
      <c r="J12" s="145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1363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1364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1364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1365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ROUND((SUM(BE132:BE269)),  2)</f>
        <v>0</v>
      </c>
      <c r="G33" s="39"/>
      <c r="H33" s="39"/>
      <c r="I33" s="156">
        <v>0.20999999999999999</v>
      </c>
      <c r="J33" s="155">
        <f>ROUND(((SUM(BE132:BE269))*I33),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ROUND((SUM(BF132:BF269)),  2)</f>
        <v>0</v>
      </c>
      <c r="G34" s="39"/>
      <c r="H34" s="39"/>
      <c r="I34" s="156">
        <v>0.12</v>
      </c>
      <c r="J34" s="155">
        <f>ROUND(((SUM(BF132:BF269))*I34),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ROUND((SUM(BG132:BG269)),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ROUND((SUM(BH132:BH269)),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ROUND((SUM(BI132:BI269)),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budovy koupaliště Šternberk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Zařízení slaboproudé elektrotechniky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30</v>
      </c>
      <c r="J91" s="37" t="str">
        <f>E21</f>
        <v>Ing. Michal Zubík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Michal Zubík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133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1366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1367</v>
      </c>
      <c r="E99" s="189"/>
      <c r="F99" s="189"/>
      <c r="G99" s="189"/>
      <c r="H99" s="189"/>
      <c r="I99" s="189"/>
      <c r="J99" s="190">
        <f>J140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135</v>
      </c>
      <c r="E100" s="189"/>
      <c r="F100" s="189"/>
      <c r="G100" s="189"/>
      <c r="H100" s="189"/>
      <c r="I100" s="189"/>
      <c r="J100" s="190">
        <f>J142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1368</v>
      </c>
      <c r="E101" s="189"/>
      <c r="F101" s="189"/>
      <c r="G101" s="189"/>
      <c r="H101" s="189"/>
      <c r="I101" s="189"/>
      <c r="J101" s="190">
        <f>J144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1369</v>
      </c>
      <c r="E102" s="183"/>
      <c r="F102" s="183"/>
      <c r="G102" s="183"/>
      <c r="H102" s="183"/>
      <c r="I102" s="183"/>
      <c r="J102" s="184">
        <f>J147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1370</v>
      </c>
      <c r="E103" s="189"/>
      <c r="F103" s="189"/>
      <c r="G103" s="189"/>
      <c r="H103" s="189"/>
      <c r="I103" s="189"/>
      <c r="J103" s="190">
        <f>J150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1371</v>
      </c>
      <c r="E104" s="189"/>
      <c r="F104" s="189"/>
      <c r="G104" s="189"/>
      <c r="H104" s="189"/>
      <c r="I104" s="189"/>
      <c r="J104" s="190">
        <f>J156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1372</v>
      </c>
      <c r="E105" s="183"/>
      <c r="F105" s="183"/>
      <c r="G105" s="183"/>
      <c r="H105" s="183"/>
      <c r="I105" s="183"/>
      <c r="J105" s="184">
        <f>J251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1373</v>
      </c>
      <c r="E106" s="189"/>
      <c r="F106" s="189"/>
      <c r="G106" s="189"/>
      <c r="H106" s="189"/>
      <c r="I106" s="189"/>
      <c r="J106" s="190">
        <f>J252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1374</v>
      </c>
      <c r="E107" s="189"/>
      <c r="F107" s="189"/>
      <c r="G107" s="189"/>
      <c r="H107" s="189"/>
      <c r="I107" s="189"/>
      <c r="J107" s="190">
        <f>J253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1375</v>
      </c>
      <c r="E108" s="189"/>
      <c r="F108" s="189"/>
      <c r="G108" s="189"/>
      <c r="H108" s="189"/>
      <c r="I108" s="189"/>
      <c r="J108" s="190">
        <f>J255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0"/>
      <c r="C109" s="181"/>
      <c r="D109" s="182" t="s">
        <v>1376</v>
      </c>
      <c r="E109" s="183"/>
      <c r="F109" s="183"/>
      <c r="G109" s="183"/>
      <c r="H109" s="183"/>
      <c r="I109" s="183"/>
      <c r="J109" s="184">
        <f>J262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6"/>
      <c r="C110" s="187"/>
      <c r="D110" s="188" t="s">
        <v>1377</v>
      </c>
      <c r="E110" s="189"/>
      <c r="F110" s="189"/>
      <c r="G110" s="189"/>
      <c r="H110" s="189"/>
      <c r="I110" s="189"/>
      <c r="J110" s="190">
        <f>J263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1378</v>
      </c>
      <c r="E111" s="189"/>
      <c r="F111" s="189"/>
      <c r="G111" s="189"/>
      <c r="H111" s="189"/>
      <c r="I111" s="189"/>
      <c r="J111" s="190">
        <f>J266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1379</v>
      </c>
      <c r="E112" s="189"/>
      <c r="F112" s="189"/>
      <c r="G112" s="189"/>
      <c r="H112" s="189"/>
      <c r="I112" s="189"/>
      <c r="J112" s="190">
        <f>J268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147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Úpravy budovy koupaliště Šternberk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108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02 - Zařízení slaboproudé elektrotechniky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Šternberk</v>
      </c>
      <c r="G126" s="41"/>
      <c r="H126" s="41"/>
      <c r="I126" s="33" t="s">
        <v>22</v>
      </c>
      <c r="J126" s="80" t="str">
        <f>IF(J12="","",J12)</f>
        <v>13. 1. 2025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Město Šternberk</v>
      </c>
      <c r="G128" s="41"/>
      <c r="H128" s="41"/>
      <c r="I128" s="33" t="s">
        <v>30</v>
      </c>
      <c r="J128" s="37" t="str">
        <f>E21</f>
        <v>Ing. Michal Zubík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32</v>
      </c>
      <c r="J129" s="37" t="str">
        <f>E24</f>
        <v>Ing. Michal Zubík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148</v>
      </c>
      <c r="D131" s="195" t="s">
        <v>60</v>
      </c>
      <c r="E131" s="195" t="s">
        <v>56</v>
      </c>
      <c r="F131" s="195" t="s">
        <v>57</v>
      </c>
      <c r="G131" s="195" t="s">
        <v>149</v>
      </c>
      <c r="H131" s="195" t="s">
        <v>150</v>
      </c>
      <c r="I131" s="195" t="s">
        <v>151</v>
      </c>
      <c r="J131" s="196" t="s">
        <v>112</v>
      </c>
      <c r="K131" s="197" t="s">
        <v>152</v>
      </c>
      <c r="L131" s="198"/>
      <c r="M131" s="101" t="s">
        <v>1</v>
      </c>
      <c r="N131" s="102" t="s">
        <v>39</v>
      </c>
      <c r="O131" s="102" t="s">
        <v>153</v>
      </c>
      <c r="P131" s="102" t="s">
        <v>154</v>
      </c>
      <c r="Q131" s="102" t="s">
        <v>155</v>
      </c>
      <c r="R131" s="102" t="s">
        <v>156</v>
      </c>
      <c r="S131" s="102" t="s">
        <v>157</v>
      </c>
      <c r="T131" s="103" t="s">
        <v>158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159</v>
      </c>
      <c r="D132" s="41"/>
      <c r="E132" s="41"/>
      <c r="F132" s="41"/>
      <c r="G132" s="41"/>
      <c r="H132" s="41"/>
      <c r="I132" s="41"/>
      <c r="J132" s="199">
        <f>BK132</f>
        <v>0</v>
      </c>
      <c r="K132" s="41"/>
      <c r="L132" s="45"/>
      <c r="M132" s="104"/>
      <c r="N132" s="200"/>
      <c r="O132" s="105"/>
      <c r="P132" s="201">
        <f>P133+P147+P251+P262</f>
        <v>0</v>
      </c>
      <c r="Q132" s="105"/>
      <c r="R132" s="201">
        <f>R133+R147+R251+R262</f>
        <v>8.3017199999999995</v>
      </c>
      <c r="S132" s="105"/>
      <c r="T132" s="202">
        <f>T133+T147+T251+T262</f>
        <v>25.884299999999996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74</v>
      </c>
      <c r="AU132" s="18" t="s">
        <v>114</v>
      </c>
      <c r="BK132" s="203">
        <f>BK133+BK147+BK251+BK262</f>
        <v>0</v>
      </c>
    </row>
    <row r="133" s="12" customFormat="1" ht="25.92" customHeight="1">
      <c r="A133" s="12"/>
      <c r="B133" s="204"/>
      <c r="C133" s="205"/>
      <c r="D133" s="206" t="s">
        <v>74</v>
      </c>
      <c r="E133" s="207" t="s">
        <v>1041</v>
      </c>
      <c r="F133" s="207" t="s">
        <v>1042</v>
      </c>
      <c r="G133" s="205"/>
      <c r="H133" s="205"/>
      <c r="I133" s="208"/>
      <c r="J133" s="209">
        <f>BK133</f>
        <v>0</v>
      </c>
      <c r="K133" s="205"/>
      <c r="L133" s="210"/>
      <c r="M133" s="211"/>
      <c r="N133" s="212"/>
      <c r="O133" s="212"/>
      <c r="P133" s="213">
        <f>P134+P140+P142+P144</f>
        <v>0</v>
      </c>
      <c r="Q133" s="212"/>
      <c r="R133" s="213">
        <f>R134+R140+R142+R144</f>
        <v>7.6050240000000002</v>
      </c>
      <c r="S133" s="212"/>
      <c r="T133" s="214">
        <f>T134+T140+T142+T144</f>
        <v>22.639999999999997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83</v>
      </c>
      <c r="AT133" s="216" t="s">
        <v>74</v>
      </c>
      <c r="AU133" s="216" t="s">
        <v>75</v>
      </c>
      <c r="AY133" s="215" t="s">
        <v>161</v>
      </c>
      <c r="BK133" s="217">
        <f>BK134+BK140+BK142+BK144</f>
        <v>0</v>
      </c>
    </row>
    <row r="134" s="12" customFormat="1" ht="22.8" customHeight="1">
      <c r="A134" s="12"/>
      <c r="B134" s="204"/>
      <c r="C134" s="205"/>
      <c r="D134" s="206" t="s">
        <v>74</v>
      </c>
      <c r="E134" s="287" t="s">
        <v>83</v>
      </c>
      <c r="F134" s="287" t="s">
        <v>207</v>
      </c>
      <c r="G134" s="205"/>
      <c r="H134" s="205"/>
      <c r="I134" s="208"/>
      <c r="J134" s="288">
        <f>BK134</f>
        <v>0</v>
      </c>
      <c r="K134" s="205"/>
      <c r="L134" s="210"/>
      <c r="M134" s="211"/>
      <c r="N134" s="212"/>
      <c r="O134" s="212"/>
      <c r="P134" s="213">
        <f>SUM(P135:P139)</f>
        <v>0</v>
      </c>
      <c r="Q134" s="212"/>
      <c r="R134" s="213">
        <f>SUM(R135:R139)</f>
        <v>0.10415999999999999</v>
      </c>
      <c r="S134" s="212"/>
      <c r="T134" s="214">
        <f>SUM(T135:T139)</f>
        <v>19.823999999999998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83</v>
      </c>
      <c r="AT134" s="216" t="s">
        <v>74</v>
      </c>
      <c r="AU134" s="216" t="s">
        <v>83</v>
      </c>
      <c r="AY134" s="215" t="s">
        <v>161</v>
      </c>
      <c r="BK134" s="217">
        <f>SUM(BK135:BK139)</f>
        <v>0</v>
      </c>
    </row>
    <row r="135" s="2" customFormat="1" ht="66.75" customHeight="1">
      <c r="A135" s="39"/>
      <c r="B135" s="40"/>
      <c r="C135" s="218" t="s">
        <v>1380</v>
      </c>
      <c r="D135" s="218" t="s">
        <v>162</v>
      </c>
      <c r="E135" s="219" t="s">
        <v>1381</v>
      </c>
      <c r="F135" s="220" t="s">
        <v>1382</v>
      </c>
      <c r="G135" s="221" t="s">
        <v>253</v>
      </c>
      <c r="H135" s="222">
        <v>67.200000000000003</v>
      </c>
      <c r="I135" s="223"/>
      <c r="J135" s="224">
        <f>ROUND(I135*H135,2)</f>
        <v>0</v>
      </c>
      <c r="K135" s="225"/>
      <c r="L135" s="45"/>
      <c r="M135" s="226" t="s">
        <v>1</v>
      </c>
      <c r="N135" s="227" t="s">
        <v>40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0.29499999999999998</v>
      </c>
      <c r="T135" s="229">
        <f>S135*H135</f>
        <v>19.823999999999998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164</v>
      </c>
      <c r="AT135" s="230" t="s">
        <v>162</v>
      </c>
      <c r="AU135" s="230" t="s">
        <v>85</v>
      </c>
      <c r="AY135" s="18" t="s">
        <v>161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83</v>
      </c>
      <c r="BK135" s="231">
        <f>ROUND(I135*H135,2)</f>
        <v>0</v>
      </c>
      <c r="BL135" s="18" t="s">
        <v>164</v>
      </c>
      <c r="BM135" s="230" t="s">
        <v>1383</v>
      </c>
    </row>
    <row r="136" s="2" customFormat="1" ht="16.5" customHeight="1">
      <c r="A136" s="39"/>
      <c r="B136" s="40"/>
      <c r="C136" s="218" t="s">
        <v>1084</v>
      </c>
      <c r="D136" s="218" t="s">
        <v>162</v>
      </c>
      <c r="E136" s="219" t="s">
        <v>1384</v>
      </c>
      <c r="F136" s="220" t="s">
        <v>1385</v>
      </c>
      <c r="G136" s="221" t="s">
        <v>622</v>
      </c>
      <c r="H136" s="222">
        <v>186</v>
      </c>
      <c r="I136" s="223"/>
      <c r="J136" s="224">
        <f>ROUND(I136*H136,2)</f>
        <v>0</v>
      </c>
      <c r="K136" s="225"/>
      <c r="L136" s="45"/>
      <c r="M136" s="226" t="s">
        <v>1</v>
      </c>
      <c r="N136" s="227" t="s">
        <v>40</v>
      </c>
      <c r="O136" s="92"/>
      <c r="P136" s="228">
        <f>O136*H136</f>
        <v>0</v>
      </c>
      <c r="Q136" s="228">
        <v>0.00055999999999999995</v>
      </c>
      <c r="R136" s="228">
        <f>Q136*H136</f>
        <v>0.10415999999999999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164</v>
      </c>
      <c r="AT136" s="230" t="s">
        <v>162</v>
      </c>
      <c r="AU136" s="230" t="s">
        <v>85</v>
      </c>
      <c r="AY136" s="18" t="s">
        <v>161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83</v>
      </c>
      <c r="BK136" s="231">
        <f>ROUND(I136*H136,2)</f>
        <v>0</v>
      </c>
      <c r="BL136" s="18" t="s">
        <v>164</v>
      </c>
      <c r="BM136" s="230" t="s">
        <v>1386</v>
      </c>
    </row>
    <row r="137" s="2" customFormat="1" ht="21.75" customHeight="1">
      <c r="A137" s="39"/>
      <c r="B137" s="40"/>
      <c r="C137" s="218" t="s">
        <v>1387</v>
      </c>
      <c r="D137" s="218" t="s">
        <v>162</v>
      </c>
      <c r="E137" s="219" t="s">
        <v>1388</v>
      </c>
      <c r="F137" s="220" t="s">
        <v>1389</v>
      </c>
      <c r="G137" s="221" t="s">
        <v>622</v>
      </c>
      <c r="H137" s="222">
        <v>186</v>
      </c>
      <c r="I137" s="223"/>
      <c r="J137" s="224">
        <f>ROUND(I137*H137,2)</f>
        <v>0</v>
      </c>
      <c r="K137" s="225"/>
      <c r="L137" s="45"/>
      <c r="M137" s="226" t="s">
        <v>1</v>
      </c>
      <c r="N137" s="227" t="s">
        <v>40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164</v>
      </c>
      <c r="AT137" s="230" t="s">
        <v>162</v>
      </c>
      <c r="AU137" s="230" t="s">
        <v>85</v>
      </c>
      <c r="AY137" s="18" t="s">
        <v>161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83</v>
      </c>
      <c r="BK137" s="231">
        <f>ROUND(I137*H137,2)</f>
        <v>0</v>
      </c>
      <c r="BL137" s="18" t="s">
        <v>164</v>
      </c>
      <c r="BM137" s="230" t="s">
        <v>1390</v>
      </c>
    </row>
    <row r="138" s="2" customFormat="1" ht="24.15" customHeight="1">
      <c r="A138" s="39"/>
      <c r="B138" s="40"/>
      <c r="C138" s="218" t="s">
        <v>1032</v>
      </c>
      <c r="D138" s="218" t="s">
        <v>162</v>
      </c>
      <c r="E138" s="219" t="s">
        <v>1391</v>
      </c>
      <c r="F138" s="220" t="s">
        <v>1392</v>
      </c>
      <c r="G138" s="221" t="s">
        <v>253</v>
      </c>
      <c r="H138" s="222">
        <v>6</v>
      </c>
      <c r="I138" s="223"/>
      <c r="J138" s="224">
        <f>ROUND(I138*H138,2)</f>
        <v>0</v>
      </c>
      <c r="K138" s="225"/>
      <c r="L138" s="45"/>
      <c r="M138" s="226" t="s">
        <v>1</v>
      </c>
      <c r="N138" s="227" t="s">
        <v>40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164</v>
      </c>
      <c r="AT138" s="230" t="s">
        <v>162</v>
      </c>
      <c r="AU138" s="230" t="s">
        <v>85</v>
      </c>
      <c r="AY138" s="18" t="s">
        <v>161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164</v>
      </c>
      <c r="BM138" s="230" t="s">
        <v>1393</v>
      </c>
    </row>
    <row r="139" s="2" customFormat="1" ht="49.05" customHeight="1">
      <c r="A139" s="39"/>
      <c r="B139" s="40"/>
      <c r="C139" s="218" t="s">
        <v>1394</v>
      </c>
      <c r="D139" s="218" t="s">
        <v>162</v>
      </c>
      <c r="E139" s="219" t="s">
        <v>1395</v>
      </c>
      <c r="F139" s="220" t="s">
        <v>1396</v>
      </c>
      <c r="G139" s="221" t="s">
        <v>210</v>
      </c>
      <c r="H139" s="222">
        <v>61.5</v>
      </c>
      <c r="I139" s="223"/>
      <c r="J139" s="224">
        <f>ROUND(I139*H139,2)</f>
        <v>0</v>
      </c>
      <c r="K139" s="225"/>
      <c r="L139" s="45"/>
      <c r="M139" s="226" t="s">
        <v>1</v>
      </c>
      <c r="N139" s="227" t="s">
        <v>40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164</v>
      </c>
      <c r="AT139" s="230" t="s">
        <v>162</v>
      </c>
      <c r="AU139" s="230" t="s">
        <v>85</v>
      </c>
      <c r="AY139" s="18" t="s">
        <v>161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164</v>
      </c>
      <c r="BM139" s="230" t="s">
        <v>1397</v>
      </c>
    </row>
    <row r="140" s="12" customFormat="1" ht="22.8" customHeight="1">
      <c r="A140" s="12"/>
      <c r="B140" s="204"/>
      <c r="C140" s="205"/>
      <c r="D140" s="206" t="s">
        <v>74</v>
      </c>
      <c r="E140" s="287" t="s">
        <v>239</v>
      </c>
      <c r="F140" s="287" t="s">
        <v>1398</v>
      </c>
      <c r="G140" s="205"/>
      <c r="H140" s="205"/>
      <c r="I140" s="208"/>
      <c r="J140" s="288">
        <f>BK140</f>
        <v>0</v>
      </c>
      <c r="K140" s="205"/>
      <c r="L140" s="210"/>
      <c r="M140" s="211"/>
      <c r="N140" s="212"/>
      <c r="O140" s="212"/>
      <c r="P140" s="213">
        <f>P141</f>
        <v>0</v>
      </c>
      <c r="Q140" s="212"/>
      <c r="R140" s="213">
        <f>R141</f>
        <v>7.500864</v>
      </c>
      <c r="S140" s="212"/>
      <c r="T140" s="214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83</v>
      </c>
      <c r="AT140" s="216" t="s">
        <v>74</v>
      </c>
      <c r="AU140" s="216" t="s">
        <v>83</v>
      </c>
      <c r="AY140" s="215" t="s">
        <v>161</v>
      </c>
      <c r="BK140" s="217">
        <f>BK141</f>
        <v>0</v>
      </c>
    </row>
    <row r="141" s="2" customFormat="1" ht="76.35" customHeight="1">
      <c r="A141" s="39"/>
      <c r="B141" s="40"/>
      <c r="C141" s="218" t="s">
        <v>1039</v>
      </c>
      <c r="D141" s="218" t="s">
        <v>162</v>
      </c>
      <c r="E141" s="219" t="s">
        <v>1399</v>
      </c>
      <c r="F141" s="220" t="s">
        <v>1400</v>
      </c>
      <c r="G141" s="221" t="s">
        <v>253</v>
      </c>
      <c r="H141" s="222">
        <v>67.200000000000003</v>
      </c>
      <c r="I141" s="223"/>
      <c r="J141" s="224">
        <f>ROUND(I141*H141,2)</f>
        <v>0</v>
      </c>
      <c r="K141" s="225"/>
      <c r="L141" s="45"/>
      <c r="M141" s="226" t="s">
        <v>1</v>
      </c>
      <c r="N141" s="227" t="s">
        <v>40</v>
      </c>
      <c r="O141" s="92"/>
      <c r="P141" s="228">
        <f>O141*H141</f>
        <v>0</v>
      </c>
      <c r="Q141" s="228">
        <v>0.11162</v>
      </c>
      <c r="R141" s="228">
        <f>Q141*H141</f>
        <v>7.500864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164</v>
      </c>
      <c r="AT141" s="230" t="s">
        <v>162</v>
      </c>
      <c r="AU141" s="230" t="s">
        <v>85</v>
      </c>
      <c r="AY141" s="18" t="s">
        <v>161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164</v>
      </c>
      <c r="BM141" s="230" t="s">
        <v>1401</v>
      </c>
    </row>
    <row r="142" s="12" customFormat="1" ht="22.8" customHeight="1">
      <c r="A142" s="12"/>
      <c r="B142" s="204"/>
      <c r="C142" s="205"/>
      <c r="D142" s="206" t="s">
        <v>74</v>
      </c>
      <c r="E142" s="287" t="s">
        <v>259</v>
      </c>
      <c r="F142" s="287" t="s">
        <v>1050</v>
      </c>
      <c r="G142" s="205"/>
      <c r="H142" s="205"/>
      <c r="I142" s="208"/>
      <c r="J142" s="288">
        <f>BK142</f>
        <v>0</v>
      </c>
      <c r="K142" s="205"/>
      <c r="L142" s="210"/>
      <c r="M142" s="211"/>
      <c r="N142" s="212"/>
      <c r="O142" s="212"/>
      <c r="P142" s="213">
        <f>P143</f>
        <v>0</v>
      </c>
      <c r="Q142" s="212"/>
      <c r="R142" s="213">
        <f>R143</f>
        <v>0</v>
      </c>
      <c r="S142" s="212"/>
      <c r="T142" s="214">
        <f>T143</f>
        <v>2.8160000000000003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83</v>
      </c>
      <c r="AT142" s="216" t="s">
        <v>74</v>
      </c>
      <c r="AU142" s="216" t="s">
        <v>83</v>
      </c>
      <c r="AY142" s="215" t="s">
        <v>161</v>
      </c>
      <c r="BK142" s="217">
        <f>BK143</f>
        <v>0</v>
      </c>
    </row>
    <row r="143" s="2" customFormat="1" ht="37.8" customHeight="1">
      <c r="A143" s="39"/>
      <c r="B143" s="40"/>
      <c r="C143" s="218" t="s">
        <v>1402</v>
      </c>
      <c r="D143" s="218" t="s">
        <v>162</v>
      </c>
      <c r="E143" s="219" t="s">
        <v>1403</v>
      </c>
      <c r="F143" s="220" t="s">
        <v>1404</v>
      </c>
      <c r="G143" s="221" t="s">
        <v>210</v>
      </c>
      <c r="H143" s="222">
        <v>1.28</v>
      </c>
      <c r="I143" s="223"/>
      <c r="J143" s="224">
        <f>ROUND(I143*H143,2)</f>
        <v>0</v>
      </c>
      <c r="K143" s="225"/>
      <c r="L143" s="45"/>
      <c r="M143" s="226" t="s">
        <v>1</v>
      </c>
      <c r="N143" s="227" t="s">
        <v>40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2.2000000000000002</v>
      </c>
      <c r="T143" s="229">
        <f>S143*H143</f>
        <v>2.8160000000000003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164</v>
      </c>
      <c r="AT143" s="230" t="s">
        <v>162</v>
      </c>
      <c r="AU143" s="230" t="s">
        <v>85</v>
      </c>
      <c r="AY143" s="18" t="s">
        <v>161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83</v>
      </c>
      <c r="BK143" s="231">
        <f>ROUND(I143*H143,2)</f>
        <v>0</v>
      </c>
      <c r="BL143" s="18" t="s">
        <v>164</v>
      </c>
      <c r="BM143" s="230" t="s">
        <v>1405</v>
      </c>
    </row>
    <row r="144" s="12" customFormat="1" ht="22.8" customHeight="1">
      <c r="A144" s="12"/>
      <c r="B144" s="204"/>
      <c r="C144" s="205"/>
      <c r="D144" s="206" t="s">
        <v>74</v>
      </c>
      <c r="E144" s="287" t="s">
        <v>1406</v>
      </c>
      <c r="F144" s="287" t="s">
        <v>1407</v>
      </c>
      <c r="G144" s="205"/>
      <c r="H144" s="205"/>
      <c r="I144" s="208"/>
      <c r="J144" s="288">
        <f>BK144</f>
        <v>0</v>
      </c>
      <c r="K144" s="205"/>
      <c r="L144" s="210"/>
      <c r="M144" s="211"/>
      <c r="N144" s="212"/>
      <c r="O144" s="212"/>
      <c r="P144" s="213">
        <f>SUM(P145:P146)</f>
        <v>0</v>
      </c>
      <c r="Q144" s="212"/>
      <c r="R144" s="213">
        <f>SUM(R145:R146)</f>
        <v>0</v>
      </c>
      <c r="S144" s="212"/>
      <c r="T144" s="214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83</v>
      </c>
      <c r="AT144" s="216" t="s">
        <v>74</v>
      </c>
      <c r="AU144" s="216" t="s">
        <v>83</v>
      </c>
      <c r="AY144" s="215" t="s">
        <v>161</v>
      </c>
      <c r="BK144" s="217">
        <f>SUM(BK145:BK146)</f>
        <v>0</v>
      </c>
    </row>
    <row r="145" s="2" customFormat="1" ht="33" customHeight="1">
      <c r="A145" s="39"/>
      <c r="B145" s="40"/>
      <c r="C145" s="218" t="s">
        <v>1174</v>
      </c>
      <c r="D145" s="218" t="s">
        <v>162</v>
      </c>
      <c r="E145" s="219" t="s">
        <v>1408</v>
      </c>
      <c r="F145" s="220" t="s">
        <v>1409</v>
      </c>
      <c r="G145" s="221" t="s">
        <v>328</v>
      </c>
      <c r="H145" s="222">
        <v>6.0599999999999996</v>
      </c>
      <c r="I145" s="223"/>
      <c r="J145" s="224">
        <f>ROUND(I145*H145,2)</f>
        <v>0</v>
      </c>
      <c r="K145" s="225"/>
      <c r="L145" s="45"/>
      <c r="M145" s="226" t="s">
        <v>1</v>
      </c>
      <c r="N145" s="227" t="s">
        <v>40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164</v>
      </c>
      <c r="AT145" s="230" t="s">
        <v>162</v>
      </c>
      <c r="AU145" s="230" t="s">
        <v>85</v>
      </c>
      <c r="AY145" s="18" t="s">
        <v>161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83</v>
      </c>
      <c r="BK145" s="231">
        <f>ROUND(I145*H145,2)</f>
        <v>0</v>
      </c>
      <c r="BL145" s="18" t="s">
        <v>164</v>
      </c>
      <c r="BM145" s="230" t="s">
        <v>1410</v>
      </c>
    </row>
    <row r="146" s="2" customFormat="1" ht="33" customHeight="1">
      <c r="A146" s="39"/>
      <c r="B146" s="40"/>
      <c r="C146" s="218" t="s">
        <v>1075</v>
      </c>
      <c r="D146" s="218" t="s">
        <v>162</v>
      </c>
      <c r="E146" s="219" t="s">
        <v>1411</v>
      </c>
      <c r="F146" s="220" t="s">
        <v>1412</v>
      </c>
      <c r="G146" s="221" t="s">
        <v>328</v>
      </c>
      <c r="H146" s="222">
        <v>2.9500000000000002</v>
      </c>
      <c r="I146" s="223"/>
      <c r="J146" s="224">
        <f>ROUND(I146*H146,2)</f>
        <v>0</v>
      </c>
      <c r="K146" s="225"/>
      <c r="L146" s="45"/>
      <c r="M146" s="226" t="s">
        <v>1</v>
      </c>
      <c r="N146" s="227" t="s">
        <v>40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164</v>
      </c>
      <c r="AT146" s="230" t="s">
        <v>162</v>
      </c>
      <c r="AU146" s="230" t="s">
        <v>85</v>
      </c>
      <c r="AY146" s="18" t="s">
        <v>161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164</v>
      </c>
      <c r="BM146" s="230" t="s">
        <v>1413</v>
      </c>
    </row>
    <row r="147" s="12" customFormat="1" ht="25.92" customHeight="1">
      <c r="A147" s="12"/>
      <c r="B147" s="204"/>
      <c r="C147" s="205"/>
      <c r="D147" s="206" t="s">
        <v>74</v>
      </c>
      <c r="E147" s="207" t="s">
        <v>1414</v>
      </c>
      <c r="F147" s="207" t="s">
        <v>1415</v>
      </c>
      <c r="G147" s="205"/>
      <c r="H147" s="205"/>
      <c r="I147" s="208"/>
      <c r="J147" s="209">
        <f>BK147</f>
        <v>0</v>
      </c>
      <c r="K147" s="205"/>
      <c r="L147" s="210"/>
      <c r="M147" s="211"/>
      <c r="N147" s="212"/>
      <c r="O147" s="212"/>
      <c r="P147" s="213">
        <f>P148+P149+P150+P156</f>
        <v>0</v>
      </c>
      <c r="Q147" s="212"/>
      <c r="R147" s="213">
        <f>R148+R149+R150+R156</f>
        <v>0.69339599999999979</v>
      </c>
      <c r="S147" s="212"/>
      <c r="T147" s="214">
        <f>T148+T149+T150+T156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85</v>
      </c>
      <c r="AT147" s="216" t="s">
        <v>74</v>
      </c>
      <c r="AU147" s="216" t="s">
        <v>75</v>
      </c>
      <c r="AY147" s="215" t="s">
        <v>161</v>
      </c>
      <c r="BK147" s="217">
        <f>BK148+BK149+BK150+BK156</f>
        <v>0</v>
      </c>
    </row>
    <row r="148" s="2" customFormat="1" ht="44.25" customHeight="1">
      <c r="A148" s="39"/>
      <c r="B148" s="40"/>
      <c r="C148" s="218" t="s">
        <v>787</v>
      </c>
      <c r="D148" s="218" t="s">
        <v>162</v>
      </c>
      <c r="E148" s="219" t="s">
        <v>1416</v>
      </c>
      <c r="F148" s="220" t="s">
        <v>1417</v>
      </c>
      <c r="G148" s="221" t="s">
        <v>431</v>
      </c>
      <c r="H148" s="222">
        <v>6</v>
      </c>
      <c r="I148" s="223"/>
      <c r="J148" s="224">
        <f>ROUND(I148*H148,2)</f>
        <v>0</v>
      </c>
      <c r="K148" s="225"/>
      <c r="L148" s="45"/>
      <c r="M148" s="226" t="s">
        <v>1</v>
      </c>
      <c r="N148" s="227" t="s">
        <v>40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254</v>
      </c>
      <c r="AT148" s="230" t="s">
        <v>162</v>
      </c>
      <c r="AU148" s="230" t="s">
        <v>83</v>
      </c>
      <c r="AY148" s="18" t="s">
        <v>161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83</v>
      </c>
      <c r="BK148" s="231">
        <f>ROUND(I148*H148,2)</f>
        <v>0</v>
      </c>
      <c r="BL148" s="18" t="s">
        <v>254</v>
      </c>
      <c r="BM148" s="230" t="s">
        <v>1418</v>
      </c>
    </row>
    <row r="149" s="2" customFormat="1" ht="24.15" customHeight="1">
      <c r="A149" s="39"/>
      <c r="B149" s="40"/>
      <c r="C149" s="276" t="s">
        <v>1247</v>
      </c>
      <c r="D149" s="276" t="s">
        <v>656</v>
      </c>
      <c r="E149" s="277" t="s">
        <v>1419</v>
      </c>
      <c r="F149" s="278" t="s">
        <v>1420</v>
      </c>
      <c r="G149" s="279" t="s">
        <v>431</v>
      </c>
      <c r="H149" s="280">
        <v>6</v>
      </c>
      <c r="I149" s="281"/>
      <c r="J149" s="282">
        <f>ROUND(I149*H149,2)</f>
        <v>0</v>
      </c>
      <c r="K149" s="283"/>
      <c r="L149" s="284"/>
      <c r="M149" s="285" t="s">
        <v>1</v>
      </c>
      <c r="N149" s="286" t="s">
        <v>40</v>
      </c>
      <c r="O149" s="92"/>
      <c r="P149" s="228">
        <f>O149*H149</f>
        <v>0</v>
      </c>
      <c r="Q149" s="228">
        <v>5.0000000000000002E-05</v>
      </c>
      <c r="R149" s="228">
        <f>Q149*H149</f>
        <v>0.00030000000000000003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318</v>
      </c>
      <c r="AT149" s="230" t="s">
        <v>656</v>
      </c>
      <c r="AU149" s="230" t="s">
        <v>83</v>
      </c>
      <c r="AY149" s="18" t="s">
        <v>161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254</v>
      </c>
      <c r="BM149" s="230" t="s">
        <v>1421</v>
      </c>
    </row>
    <row r="150" s="12" customFormat="1" ht="22.8" customHeight="1">
      <c r="A150" s="12"/>
      <c r="B150" s="204"/>
      <c r="C150" s="205"/>
      <c r="D150" s="206" t="s">
        <v>74</v>
      </c>
      <c r="E150" s="287" t="s">
        <v>1422</v>
      </c>
      <c r="F150" s="287" t="s">
        <v>1423</v>
      </c>
      <c r="G150" s="205"/>
      <c r="H150" s="205"/>
      <c r="I150" s="208"/>
      <c r="J150" s="288">
        <f>BK150</f>
        <v>0</v>
      </c>
      <c r="K150" s="205"/>
      <c r="L150" s="210"/>
      <c r="M150" s="211"/>
      <c r="N150" s="212"/>
      <c r="O150" s="212"/>
      <c r="P150" s="213">
        <f>SUM(P151:P155)</f>
        <v>0</v>
      </c>
      <c r="Q150" s="212"/>
      <c r="R150" s="213">
        <f>SUM(R151:R155)</f>
        <v>0.020480000000000002</v>
      </c>
      <c r="S150" s="212"/>
      <c r="T150" s="214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85</v>
      </c>
      <c r="AT150" s="216" t="s">
        <v>74</v>
      </c>
      <c r="AU150" s="216" t="s">
        <v>83</v>
      </c>
      <c r="AY150" s="215" t="s">
        <v>161</v>
      </c>
      <c r="BK150" s="217">
        <f>SUM(BK151:BK155)</f>
        <v>0</v>
      </c>
    </row>
    <row r="151" s="2" customFormat="1" ht="55.5" customHeight="1">
      <c r="A151" s="39"/>
      <c r="B151" s="40"/>
      <c r="C151" s="218" t="s">
        <v>1097</v>
      </c>
      <c r="D151" s="218" t="s">
        <v>162</v>
      </c>
      <c r="E151" s="219" t="s">
        <v>1424</v>
      </c>
      <c r="F151" s="220" t="s">
        <v>1425</v>
      </c>
      <c r="G151" s="221" t="s">
        <v>622</v>
      </c>
      <c r="H151" s="222">
        <v>130</v>
      </c>
      <c r="I151" s="223"/>
      <c r="J151" s="224">
        <f>ROUND(I151*H151,2)</f>
        <v>0</v>
      </c>
      <c r="K151" s="225"/>
      <c r="L151" s="45"/>
      <c r="M151" s="226" t="s">
        <v>1</v>
      </c>
      <c r="N151" s="227" t="s">
        <v>40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254</v>
      </c>
      <c r="AT151" s="230" t="s">
        <v>162</v>
      </c>
      <c r="AU151" s="230" t="s">
        <v>85</v>
      </c>
      <c r="AY151" s="18" t="s">
        <v>161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254</v>
      </c>
      <c r="BM151" s="230" t="s">
        <v>1426</v>
      </c>
    </row>
    <row r="152" s="2" customFormat="1" ht="24.15" customHeight="1">
      <c r="A152" s="39"/>
      <c r="B152" s="40"/>
      <c r="C152" s="276" t="s">
        <v>1427</v>
      </c>
      <c r="D152" s="276" t="s">
        <v>656</v>
      </c>
      <c r="E152" s="277" t="s">
        <v>1428</v>
      </c>
      <c r="F152" s="278" t="s">
        <v>1429</v>
      </c>
      <c r="G152" s="279" t="s">
        <v>622</v>
      </c>
      <c r="H152" s="280">
        <v>40</v>
      </c>
      <c r="I152" s="281"/>
      <c r="J152" s="282">
        <f>ROUND(I152*H152,2)</f>
        <v>0</v>
      </c>
      <c r="K152" s="283"/>
      <c r="L152" s="284"/>
      <c r="M152" s="285" t="s">
        <v>1</v>
      </c>
      <c r="N152" s="286" t="s">
        <v>40</v>
      </c>
      <c r="O152" s="92"/>
      <c r="P152" s="228">
        <f>O152*H152</f>
        <v>0</v>
      </c>
      <c r="Q152" s="228">
        <v>6.9999999999999994E-05</v>
      </c>
      <c r="R152" s="228">
        <f>Q152*H152</f>
        <v>0.0027999999999999995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318</v>
      </c>
      <c r="AT152" s="230" t="s">
        <v>656</v>
      </c>
      <c r="AU152" s="230" t="s">
        <v>85</v>
      </c>
      <c r="AY152" s="18" t="s">
        <v>161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254</v>
      </c>
      <c r="BM152" s="230" t="s">
        <v>1430</v>
      </c>
    </row>
    <row r="153" s="2" customFormat="1" ht="24.15" customHeight="1">
      <c r="A153" s="39"/>
      <c r="B153" s="40"/>
      <c r="C153" s="276" t="s">
        <v>1101</v>
      </c>
      <c r="D153" s="276" t="s">
        <v>656</v>
      </c>
      <c r="E153" s="277" t="s">
        <v>1431</v>
      </c>
      <c r="F153" s="278" t="s">
        <v>1432</v>
      </c>
      <c r="G153" s="279" t="s">
        <v>622</v>
      </c>
      <c r="H153" s="280">
        <v>90</v>
      </c>
      <c r="I153" s="281"/>
      <c r="J153" s="282">
        <f>ROUND(I153*H153,2)</f>
        <v>0</v>
      </c>
      <c r="K153" s="283"/>
      <c r="L153" s="284"/>
      <c r="M153" s="285" t="s">
        <v>1</v>
      </c>
      <c r="N153" s="286" t="s">
        <v>40</v>
      </c>
      <c r="O153" s="92"/>
      <c r="P153" s="228">
        <f>O153*H153</f>
        <v>0</v>
      </c>
      <c r="Q153" s="228">
        <v>0.00017000000000000001</v>
      </c>
      <c r="R153" s="228">
        <f>Q153*H153</f>
        <v>0.015300000000000001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318</v>
      </c>
      <c r="AT153" s="230" t="s">
        <v>656</v>
      </c>
      <c r="AU153" s="230" t="s">
        <v>85</v>
      </c>
      <c r="AY153" s="18" t="s">
        <v>161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83</v>
      </c>
      <c r="BK153" s="231">
        <f>ROUND(I153*H153,2)</f>
        <v>0</v>
      </c>
      <c r="BL153" s="18" t="s">
        <v>254</v>
      </c>
      <c r="BM153" s="230" t="s">
        <v>1433</v>
      </c>
    </row>
    <row r="154" s="2" customFormat="1" ht="49.05" customHeight="1">
      <c r="A154" s="39"/>
      <c r="B154" s="40"/>
      <c r="C154" s="218" t="s">
        <v>861</v>
      </c>
      <c r="D154" s="218" t="s">
        <v>162</v>
      </c>
      <c r="E154" s="219" t="s">
        <v>1434</v>
      </c>
      <c r="F154" s="220" t="s">
        <v>1435</v>
      </c>
      <c r="G154" s="221" t="s">
        <v>431</v>
      </c>
      <c r="H154" s="222">
        <v>1</v>
      </c>
      <c r="I154" s="223"/>
      <c r="J154" s="224">
        <f>ROUND(I154*H154,2)</f>
        <v>0</v>
      </c>
      <c r="K154" s="225"/>
      <c r="L154" s="45"/>
      <c r="M154" s="226" t="s">
        <v>1</v>
      </c>
      <c r="N154" s="227" t="s">
        <v>40</v>
      </c>
      <c r="O154" s="92"/>
      <c r="P154" s="228">
        <f>O154*H154</f>
        <v>0</v>
      </c>
      <c r="Q154" s="228">
        <v>0.0011999999999999999</v>
      </c>
      <c r="R154" s="228">
        <f>Q154*H154</f>
        <v>0.0011999999999999999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254</v>
      </c>
      <c r="AT154" s="230" t="s">
        <v>162</v>
      </c>
      <c r="AU154" s="230" t="s">
        <v>85</v>
      </c>
      <c r="AY154" s="18" t="s">
        <v>161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83</v>
      </c>
      <c r="BK154" s="231">
        <f>ROUND(I154*H154,2)</f>
        <v>0</v>
      </c>
      <c r="BL154" s="18" t="s">
        <v>254</v>
      </c>
      <c r="BM154" s="230" t="s">
        <v>1436</v>
      </c>
    </row>
    <row r="155" s="2" customFormat="1" ht="49.05" customHeight="1">
      <c r="A155" s="39"/>
      <c r="B155" s="40"/>
      <c r="C155" s="218" t="s">
        <v>1309</v>
      </c>
      <c r="D155" s="218" t="s">
        <v>162</v>
      </c>
      <c r="E155" s="219" t="s">
        <v>1437</v>
      </c>
      <c r="F155" s="220" t="s">
        <v>1438</v>
      </c>
      <c r="G155" s="221" t="s">
        <v>431</v>
      </c>
      <c r="H155" s="222">
        <v>1</v>
      </c>
      <c r="I155" s="223"/>
      <c r="J155" s="224">
        <f>ROUND(I155*H155,2)</f>
        <v>0</v>
      </c>
      <c r="K155" s="225"/>
      <c r="L155" s="45"/>
      <c r="M155" s="226" t="s">
        <v>1</v>
      </c>
      <c r="N155" s="227" t="s">
        <v>40</v>
      </c>
      <c r="O155" s="92"/>
      <c r="P155" s="228">
        <f>O155*H155</f>
        <v>0</v>
      </c>
      <c r="Q155" s="228">
        <v>0.0011800000000000001</v>
      </c>
      <c r="R155" s="228">
        <f>Q155*H155</f>
        <v>0.0011800000000000001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254</v>
      </c>
      <c r="AT155" s="230" t="s">
        <v>162</v>
      </c>
      <c r="AU155" s="230" t="s">
        <v>85</v>
      </c>
      <c r="AY155" s="18" t="s">
        <v>161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83</v>
      </c>
      <c r="BK155" s="231">
        <f>ROUND(I155*H155,2)</f>
        <v>0</v>
      </c>
      <c r="BL155" s="18" t="s">
        <v>254</v>
      </c>
      <c r="BM155" s="230" t="s">
        <v>1439</v>
      </c>
    </row>
    <row r="156" s="12" customFormat="1" ht="22.8" customHeight="1">
      <c r="A156" s="12"/>
      <c r="B156" s="204"/>
      <c r="C156" s="205"/>
      <c r="D156" s="206" t="s">
        <v>74</v>
      </c>
      <c r="E156" s="287" t="s">
        <v>1440</v>
      </c>
      <c r="F156" s="287" t="s">
        <v>1441</v>
      </c>
      <c r="G156" s="205"/>
      <c r="H156" s="205"/>
      <c r="I156" s="208"/>
      <c r="J156" s="288">
        <f>BK156</f>
        <v>0</v>
      </c>
      <c r="K156" s="205"/>
      <c r="L156" s="210"/>
      <c r="M156" s="211"/>
      <c r="N156" s="212"/>
      <c r="O156" s="212"/>
      <c r="P156" s="213">
        <f>SUM(P157:P250)</f>
        <v>0</v>
      </c>
      <c r="Q156" s="212"/>
      <c r="R156" s="213">
        <f>SUM(R157:R250)</f>
        <v>0.67261599999999977</v>
      </c>
      <c r="S156" s="212"/>
      <c r="T156" s="214">
        <f>SUM(T157:T250)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5" t="s">
        <v>85</v>
      </c>
      <c r="AT156" s="216" t="s">
        <v>74</v>
      </c>
      <c r="AU156" s="216" t="s">
        <v>83</v>
      </c>
      <c r="AY156" s="215" t="s">
        <v>161</v>
      </c>
      <c r="BK156" s="217">
        <f>SUM(BK157:BK250)</f>
        <v>0</v>
      </c>
    </row>
    <row r="157" s="2" customFormat="1" ht="33" customHeight="1">
      <c r="A157" s="39"/>
      <c r="B157" s="40"/>
      <c r="C157" s="218" t="s">
        <v>701</v>
      </c>
      <c r="D157" s="218" t="s">
        <v>162</v>
      </c>
      <c r="E157" s="219" t="s">
        <v>1442</v>
      </c>
      <c r="F157" s="220" t="s">
        <v>1443</v>
      </c>
      <c r="G157" s="221" t="s">
        <v>622</v>
      </c>
      <c r="H157" s="222">
        <v>845</v>
      </c>
      <c r="I157" s="223"/>
      <c r="J157" s="224">
        <f>ROUND(I157*H157,2)</f>
        <v>0</v>
      </c>
      <c r="K157" s="225"/>
      <c r="L157" s="45"/>
      <c r="M157" s="226" t="s">
        <v>1</v>
      </c>
      <c r="N157" s="227" t="s">
        <v>40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254</v>
      </c>
      <c r="AT157" s="230" t="s">
        <v>162</v>
      </c>
      <c r="AU157" s="230" t="s">
        <v>85</v>
      </c>
      <c r="AY157" s="18" t="s">
        <v>161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83</v>
      </c>
      <c r="BK157" s="231">
        <f>ROUND(I157*H157,2)</f>
        <v>0</v>
      </c>
      <c r="BL157" s="18" t="s">
        <v>254</v>
      </c>
      <c r="BM157" s="230" t="s">
        <v>1444</v>
      </c>
    </row>
    <row r="158" s="2" customFormat="1" ht="21.75" customHeight="1">
      <c r="A158" s="39"/>
      <c r="B158" s="40"/>
      <c r="C158" s="276" t="s">
        <v>1217</v>
      </c>
      <c r="D158" s="276" t="s">
        <v>656</v>
      </c>
      <c r="E158" s="277" t="s">
        <v>1445</v>
      </c>
      <c r="F158" s="278" t="s">
        <v>1446</v>
      </c>
      <c r="G158" s="279" t="s">
        <v>622</v>
      </c>
      <c r="H158" s="280">
        <v>845</v>
      </c>
      <c r="I158" s="281"/>
      <c r="J158" s="282">
        <f>ROUND(I158*H158,2)</f>
        <v>0</v>
      </c>
      <c r="K158" s="283"/>
      <c r="L158" s="284"/>
      <c r="M158" s="285" t="s">
        <v>1</v>
      </c>
      <c r="N158" s="286" t="s">
        <v>40</v>
      </c>
      <c r="O158" s="92"/>
      <c r="P158" s="228">
        <f>O158*H158</f>
        <v>0</v>
      </c>
      <c r="Q158" s="228">
        <v>0.00016000000000000001</v>
      </c>
      <c r="R158" s="228">
        <f>Q158*H158</f>
        <v>0.13520000000000002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318</v>
      </c>
      <c r="AT158" s="230" t="s">
        <v>656</v>
      </c>
      <c r="AU158" s="230" t="s">
        <v>85</v>
      </c>
      <c r="AY158" s="18" t="s">
        <v>161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83</v>
      </c>
      <c r="BK158" s="231">
        <f>ROUND(I158*H158,2)</f>
        <v>0</v>
      </c>
      <c r="BL158" s="18" t="s">
        <v>254</v>
      </c>
      <c r="BM158" s="230" t="s">
        <v>1447</v>
      </c>
    </row>
    <row r="159" s="2" customFormat="1" ht="24.15" customHeight="1">
      <c r="A159" s="39"/>
      <c r="B159" s="40"/>
      <c r="C159" s="218" t="s">
        <v>709</v>
      </c>
      <c r="D159" s="218" t="s">
        <v>162</v>
      </c>
      <c r="E159" s="219" t="s">
        <v>1448</v>
      </c>
      <c r="F159" s="220" t="s">
        <v>1449</v>
      </c>
      <c r="G159" s="221" t="s">
        <v>622</v>
      </c>
      <c r="H159" s="222">
        <v>35.799999999999997</v>
      </c>
      <c r="I159" s="223"/>
      <c r="J159" s="224">
        <f>ROUND(I159*H159,2)</f>
        <v>0</v>
      </c>
      <c r="K159" s="225"/>
      <c r="L159" s="45"/>
      <c r="M159" s="226" t="s">
        <v>1</v>
      </c>
      <c r="N159" s="227" t="s">
        <v>40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254</v>
      </c>
      <c r="AT159" s="230" t="s">
        <v>162</v>
      </c>
      <c r="AU159" s="230" t="s">
        <v>85</v>
      </c>
      <c r="AY159" s="18" t="s">
        <v>161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254</v>
      </c>
      <c r="BM159" s="230" t="s">
        <v>1450</v>
      </c>
    </row>
    <row r="160" s="2" customFormat="1" ht="21.75" customHeight="1">
      <c r="A160" s="39"/>
      <c r="B160" s="40"/>
      <c r="C160" s="276" t="s">
        <v>1224</v>
      </c>
      <c r="D160" s="276" t="s">
        <v>656</v>
      </c>
      <c r="E160" s="277" t="s">
        <v>1445</v>
      </c>
      <c r="F160" s="278" t="s">
        <v>1446</v>
      </c>
      <c r="G160" s="279" t="s">
        <v>622</v>
      </c>
      <c r="H160" s="280">
        <v>35.799999999999997</v>
      </c>
      <c r="I160" s="281"/>
      <c r="J160" s="282">
        <f>ROUND(I160*H160,2)</f>
        <v>0</v>
      </c>
      <c r="K160" s="283"/>
      <c r="L160" s="284"/>
      <c r="M160" s="285" t="s">
        <v>1</v>
      </c>
      <c r="N160" s="286" t="s">
        <v>40</v>
      </c>
      <c r="O160" s="92"/>
      <c r="P160" s="228">
        <f>O160*H160</f>
        <v>0</v>
      </c>
      <c r="Q160" s="228">
        <v>0.00016000000000000001</v>
      </c>
      <c r="R160" s="228">
        <f>Q160*H160</f>
        <v>0.0057279999999999996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318</v>
      </c>
      <c r="AT160" s="230" t="s">
        <v>656</v>
      </c>
      <c r="AU160" s="230" t="s">
        <v>85</v>
      </c>
      <c r="AY160" s="18" t="s">
        <v>161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83</v>
      </c>
      <c r="BK160" s="231">
        <f>ROUND(I160*H160,2)</f>
        <v>0</v>
      </c>
      <c r="BL160" s="18" t="s">
        <v>254</v>
      </c>
      <c r="BM160" s="230" t="s">
        <v>1451</v>
      </c>
    </row>
    <row r="161" s="2" customFormat="1" ht="16.5" customHeight="1">
      <c r="A161" s="39"/>
      <c r="B161" s="40"/>
      <c r="C161" s="218" t="s">
        <v>1107</v>
      </c>
      <c r="D161" s="218" t="s">
        <v>162</v>
      </c>
      <c r="E161" s="219" t="s">
        <v>1452</v>
      </c>
      <c r="F161" s="220" t="s">
        <v>1453</v>
      </c>
      <c r="G161" s="221" t="s">
        <v>622</v>
      </c>
      <c r="H161" s="222">
        <v>125</v>
      </c>
      <c r="I161" s="223"/>
      <c r="J161" s="224">
        <f>ROUND(I161*H161,2)</f>
        <v>0</v>
      </c>
      <c r="K161" s="225"/>
      <c r="L161" s="45"/>
      <c r="M161" s="226" t="s">
        <v>1</v>
      </c>
      <c r="N161" s="227" t="s">
        <v>40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254</v>
      </c>
      <c r="AT161" s="230" t="s">
        <v>162</v>
      </c>
      <c r="AU161" s="230" t="s">
        <v>85</v>
      </c>
      <c r="AY161" s="18" t="s">
        <v>161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83</v>
      </c>
      <c r="BK161" s="231">
        <f>ROUND(I161*H161,2)</f>
        <v>0</v>
      </c>
      <c r="BL161" s="18" t="s">
        <v>254</v>
      </c>
      <c r="BM161" s="230" t="s">
        <v>1454</v>
      </c>
    </row>
    <row r="162" s="2" customFormat="1" ht="21.75" customHeight="1">
      <c r="A162" s="39"/>
      <c r="B162" s="40"/>
      <c r="C162" s="276" t="s">
        <v>1455</v>
      </c>
      <c r="D162" s="276" t="s">
        <v>656</v>
      </c>
      <c r="E162" s="277" t="s">
        <v>1456</v>
      </c>
      <c r="F162" s="278" t="s">
        <v>1457</v>
      </c>
      <c r="G162" s="279" t="s">
        <v>622</v>
      </c>
      <c r="H162" s="280">
        <v>125</v>
      </c>
      <c r="I162" s="281"/>
      <c r="J162" s="282">
        <f>ROUND(I162*H162,2)</f>
        <v>0</v>
      </c>
      <c r="K162" s="283"/>
      <c r="L162" s="284"/>
      <c r="M162" s="285" t="s">
        <v>1</v>
      </c>
      <c r="N162" s="286" t="s">
        <v>40</v>
      </c>
      <c r="O162" s="92"/>
      <c r="P162" s="228">
        <f>O162*H162</f>
        <v>0</v>
      </c>
      <c r="Q162" s="228">
        <v>0.0019</v>
      </c>
      <c r="R162" s="228">
        <f>Q162*H162</f>
        <v>0.23749999999999999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318</v>
      </c>
      <c r="AT162" s="230" t="s">
        <v>656</v>
      </c>
      <c r="AU162" s="230" t="s">
        <v>85</v>
      </c>
      <c r="AY162" s="18" t="s">
        <v>161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83</v>
      </c>
      <c r="BK162" s="231">
        <f>ROUND(I162*H162,2)</f>
        <v>0</v>
      </c>
      <c r="BL162" s="18" t="s">
        <v>254</v>
      </c>
      <c r="BM162" s="230" t="s">
        <v>1458</v>
      </c>
    </row>
    <row r="163" s="2" customFormat="1" ht="21.75" customHeight="1">
      <c r="A163" s="39"/>
      <c r="B163" s="40"/>
      <c r="C163" s="218" t="s">
        <v>726</v>
      </c>
      <c r="D163" s="218" t="s">
        <v>162</v>
      </c>
      <c r="E163" s="219" t="s">
        <v>1459</v>
      </c>
      <c r="F163" s="220" t="s">
        <v>1460</v>
      </c>
      <c r="G163" s="221" t="s">
        <v>431</v>
      </c>
      <c r="H163" s="222">
        <v>1</v>
      </c>
      <c r="I163" s="223"/>
      <c r="J163" s="224">
        <f>ROUND(I163*H163,2)</f>
        <v>0</v>
      </c>
      <c r="K163" s="225"/>
      <c r="L163" s="45"/>
      <c r="M163" s="226" t="s">
        <v>1</v>
      </c>
      <c r="N163" s="227" t="s">
        <v>40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254</v>
      </c>
      <c r="AT163" s="230" t="s">
        <v>162</v>
      </c>
      <c r="AU163" s="230" t="s">
        <v>85</v>
      </c>
      <c r="AY163" s="18" t="s">
        <v>161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83</v>
      </c>
      <c r="BK163" s="231">
        <f>ROUND(I163*H163,2)</f>
        <v>0</v>
      </c>
      <c r="BL163" s="18" t="s">
        <v>254</v>
      </c>
      <c r="BM163" s="230" t="s">
        <v>1461</v>
      </c>
    </row>
    <row r="164" s="2" customFormat="1" ht="24.15" customHeight="1">
      <c r="A164" s="39"/>
      <c r="B164" s="40"/>
      <c r="C164" s="276" t="s">
        <v>1229</v>
      </c>
      <c r="D164" s="276" t="s">
        <v>656</v>
      </c>
      <c r="E164" s="277" t="s">
        <v>1462</v>
      </c>
      <c r="F164" s="278" t="s">
        <v>1463</v>
      </c>
      <c r="G164" s="279" t="s">
        <v>431</v>
      </c>
      <c r="H164" s="280">
        <v>1</v>
      </c>
      <c r="I164" s="281"/>
      <c r="J164" s="282">
        <f>ROUND(I164*H164,2)</f>
        <v>0</v>
      </c>
      <c r="K164" s="283"/>
      <c r="L164" s="284"/>
      <c r="M164" s="285" t="s">
        <v>1</v>
      </c>
      <c r="N164" s="286" t="s">
        <v>40</v>
      </c>
      <c r="O164" s="92"/>
      <c r="P164" s="228">
        <f>O164*H164</f>
        <v>0</v>
      </c>
      <c r="Q164" s="228">
        <v>3.0000000000000001E-05</v>
      </c>
      <c r="R164" s="228">
        <f>Q164*H164</f>
        <v>3.0000000000000001E-05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318</v>
      </c>
      <c r="AT164" s="230" t="s">
        <v>656</v>
      </c>
      <c r="AU164" s="230" t="s">
        <v>85</v>
      </c>
      <c r="AY164" s="18" t="s">
        <v>161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83</v>
      </c>
      <c r="BK164" s="231">
        <f>ROUND(I164*H164,2)</f>
        <v>0</v>
      </c>
      <c r="BL164" s="18" t="s">
        <v>254</v>
      </c>
      <c r="BM164" s="230" t="s">
        <v>1464</v>
      </c>
    </row>
    <row r="165" s="2" customFormat="1" ht="24.15" customHeight="1">
      <c r="A165" s="39"/>
      <c r="B165" s="40"/>
      <c r="C165" s="218" t="s">
        <v>673</v>
      </c>
      <c r="D165" s="218" t="s">
        <v>162</v>
      </c>
      <c r="E165" s="219" t="s">
        <v>1465</v>
      </c>
      <c r="F165" s="220" t="s">
        <v>1466</v>
      </c>
      <c r="G165" s="221" t="s">
        <v>622</v>
      </c>
      <c r="H165" s="222">
        <v>1950</v>
      </c>
      <c r="I165" s="223"/>
      <c r="J165" s="224">
        <f>ROUND(I165*H165,2)</f>
        <v>0</v>
      </c>
      <c r="K165" s="225"/>
      <c r="L165" s="45"/>
      <c r="M165" s="226" t="s">
        <v>1</v>
      </c>
      <c r="N165" s="227" t="s">
        <v>40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164</v>
      </c>
      <c r="AT165" s="230" t="s">
        <v>162</v>
      </c>
      <c r="AU165" s="230" t="s">
        <v>85</v>
      </c>
      <c r="AY165" s="18" t="s">
        <v>161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83</v>
      </c>
      <c r="BK165" s="231">
        <f>ROUND(I165*H165,2)</f>
        <v>0</v>
      </c>
      <c r="BL165" s="18" t="s">
        <v>164</v>
      </c>
      <c r="BM165" s="230" t="s">
        <v>1467</v>
      </c>
    </row>
    <row r="166" s="2" customFormat="1" ht="33" customHeight="1">
      <c r="A166" s="39"/>
      <c r="B166" s="40"/>
      <c r="C166" s="276" t="s">
        <v>1179</v>
      </c>
      <c r="D166" s="276" t="s">
        <v>656</v>
      </c>
      <c r="E166" s="277" t="s">
        <v>1468</v>
      </c>
      <c r="F166" s="278" t="s">
        <v>1469</v>
      </c>
      <c r="G166" s="279" t="s">
        <v>622</v>
      </c>
      <c r="H166" s="280">
        <v>1950</v>
      </c>
      <c r="I166" s="281"/>
      <c r="J166" s="282">
        <f>ROUND(I166*H166,2)</f>
        <v>0</v>
      </c>
      <c r="K166" s="283"/>
      <c r="L166" s="284"/>
      <c r="M166" s="285" t="s">
        <v>1</v>
      </c>
      <c r="N166" s="286" t="s">
        <v>40</v>
      </c>
      <c r="O166" s="92"/>
      <c r="P166" s="228">
        <f>O166*H166</f>
        <v>0</v>
      </c>
      <c r="Q166" s="228">
        <v>6.0000000000000002E-05</v>
      </c>
      <c r="R166" s="228">
        <f>Q166*H166</f>
        <v>0.11700000000000001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237</v>
      </c>
      <c r="AT166" s="230" t="s">
        <v>656</v>
      </c>
      <c r="AU166" s="230" t="s">
        <v>85</v>
      </c>
      <c r="AY166" s="18" t="s">
        <v>161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83</v>
      </c>
      <c r="BK166" s="231">
        <f>ROUND(I166*H166,2)</f>
        <v>0</v>
      </c>
      <c r="BL166" s="18" t="s">
        <v>164</v>
      </c>
      <c r="BM166" s="230" t="s">
        <v>1470</v>
      </c>
    </row>
    <row r="167" s="2" customFormat="1" ht="24.15" customHeight="1">
      <c r="A167" s="39"/>
      <c r="B167" s="40"/>
      <c r="C167" s="218" t="s">
        <v>1254</v>
      </c>
      <c r="D167" s="218" t="s">
        <v>162</v>
      </c>
      <c r="E167" s="219" t="s">
        <v>1471</v>
      </c>
      <c r="F167" s="220" t="s">
        <v>1472</v>
      </c>
      <c r="G167" s="221" t="s">
        <v>622</v>
      </c>
      <c r="H167" s="222">
        <v>35.799999999999997</v>
      </c>
      <c r="I167" s="223"/>
      <c r="J167" s="224">
        <f>ROUND(I167*H167,2)</f>
        <v>0</v>
      </c>
      <c r="K167" s="225"/>
      <c r="L167" s="45"/>
      <c r="M167" s="226" t="s">
        <v>1</v>
      </c>
      <c r="N167" s="227" t="s">
        <v>40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164</v>
      </c>
      <c r="AT167" s="230" t="s">
        <v>162</v>
      </c>
      <c r="AU167" s="230" t="s">
        <v>85</v>
      </c>
      <c r="AY167" s="18" t="s">
        <v>161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83</v>
      </c>
      <c r="BK167" s="231">
        <f>ROUND(I167*H167,2)</f>
        <v>0</v>
      </c>
      <c r="BL167" s="18" t="s">
        <v>164</v>
      </c>
      <c r="BM167" s="230" t="s">
        <v>1473</v>
      </c>
    </row>
    <row r="168" s="2" customFormat="1" ht="24.15" customHeight="1">
      <c r="A168" s="39"/>
      <c r="B168" s="40"/>
      <c r="C168" s="276" t="s">
        <v>797</v>
      </c>
      <c r="D168" s="276" t="s">
        <v>656</v>
      </c>
      <c r="E168" s="277" t="s">
        <v>1474</v>
      </c>
      <c r="F168" s="278" t="s">
        <v>1475</v>
      </c>
      <c r="G168" s="279" t="s">
        <v>622</v>
      </c>
      <c r="H168" s="280">
        <v>35.799999999999997</v>
      </c>
      <c r="I168" s="281"/>
      <c r="J168" s="282">
        <f>ROUND(I168*H168,2)</f>
        <v>0</v>
      </c>
      <c r="K168" s="283"/>
      <c r="L168" s="284"/>
      <c r="M168" s="285" t="s">
        <v>1</v>
      </c>
      <c r="N168" s="286" t="s">
        <v>40</v>
      </c>
      <c r="O168" s="92"/>
      <c r="P168" s="228">
        <f>O168*H168</f>
        <v>0</v>
      </c>
      <c r="Q168" s="228">
        <v>1.0000000000000001E-05</v>
      </c>
      <c r="R168" s="228">
        <f>Q168*H168</f>
        <v>0.00035799999999999997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237</v>
      </c>
      <c r="AT168" s="230" t="s">
        <v>656</v>
      </c>
      <c r="AU168" s="230" t="s">
        <v>85</v>
      </c>
      <c r="AY168" s="18" t="s">
        <v>161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164</v>
      </c>
      <c r="BM168" s="230" t="s">
        <v>1476</v>
      </c>
    </row>
    <row r="169" s="2" customFormat="1" ht="24.15" customHeight="1">
      <c r="A169" s="39"/>
      <c r="B169" s="40"/>
      <c r="C169" s="276" t="s">
        <v>1260</v>
      </c>
      <c r="D169" s="276" t="s">
        <v>656</v>
      </c>
      <c r="E169" s="277" t="s">
        <v>1477</v>
      </c>
      <c r="F169" s="278" t="s">
        <v>1478</v>
      </c>
      <c r="G169" s="279" t="s">
        <v>1479</v>
      </c>
      <c r="H169" s="280">
        <v>1</v>
      </c>
      <c r="I169" s="281"/>
      <c r="J169" s="282">
        <f>ROUND(I169*H169,2)</f>
        <v>0</v>
      </c>
      <c r="K169" s="283"/>
      <c r="L169" s="284"/>
      <c r="M169" s="285" t="s">
        <v>1</v>
      </c>
      <c r="N169" s="286" t="s">
        <v>40</v>
      </c>
      <c r="O169" s="92"/>
      <c r="P169" s="228">
        <f>O169*H169</f>
        <v>0</v>
      </c>
      <c r="Q169" s="228">
        <v>0.001</v>
      </c>
      <c r="R169" s="228">
        <f>Q169*H169</f>
        <v>0.001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237</v>
      </c>
      <c r="AT169" s="230" t="s">
        <v>656</v>
      </c>
      <c r="AU169" s="230" t="s">
        <v>85</v>
      </c>
      <c r="AY169" s="18" t="s">
        <v>161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164</v>
      </c>
      <c r="BM169" s="230" t="s">
        <v>1480</v>
      </c>
    </row>
    <row r="170" s="2" customFormat="1" ht="37.8" customHeight="1">
      <c r="A170" s="39"/>
      <c r="B170" s="40"/>
      <c r="C170" s="218" t="s">
        <v>815</v>
      </c>
      <c r="D170" s="218" t="s">
        <v>162</v>
      </c>
      <c r="E170" s="219" t="s">
        <v>1481</v>
      </c>
      <c r="F170" s="220" t="s">
        <v>1482</v>
      </c>
      <c r="G170" s="221" t="s">
        <v>431</v>
      </c>
      <c r="H170" s="222">
        <v>2</v>
      </c>
      <c r="I170" s="223"/>
      <c r="J170" s="224">
        <f>ROUND(I170*H170,2)</f>
        <v>0</v>
      </c>
      <c r="K170" s="225"/>
      <c r="L170" s="45"/>
      <c r="M170" s="226" t="s">
        <v>1</v>
      </c>
      <c r="N170" s="227" t="s">
        <v>40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254</v>
      </c>
      <c r="AT170" s="230" t="s">
        <v>162</v>
      </c>
      <c r="AU170" s="230" t="s">
        <v>85</v>
      </c>
      <c r="AY170" s="18" t="s">
        <v>161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83</v>
      </c>
      <c r="BK170" s="231">
        <f>ROUND(I170*H170,2)</f>
        <v>0</v>
      </c>
      <c r="BL170" s="18" t="s">
        <v>254</v>
      </c>
      <c r="BM170" s="230" t="s">
        <v>1483</v>
      </c>
    </row>
    <row r="171" s="2" customFormat="1" ht="16.5" customHeight="1">
      <c r="A171" s="39"/>
      <c r="B171" s="40"/>
      <c r="C171" s="276" t="s">
        <v>1266</v>
      </c>
      <c r="D171" s="276" t="s">
        <v>656</v>
      </c>
      <c r="E171" s="277" t="s">
        <v>1484</v>
      </c>
      <c r="F171" s="278" t="s">
        <v>1485</v>
      </c>
      <c r="G171" s="279" t="s">
        <v>431</v>
      </c>
      <c r="H171" s="280">
        <v>2</v>
      </c>
      <c r="I171" s="281"/>
      <c r="J171" s="282">
        <f>ROUND(I171*H171,2)</f>
        <v>0</v>
      </c>
      <c r="K171" s="283"/>
      <c r="L171" s="284"/>
      <c r="M171" s="285" t="s">
        <v>1</v>
      </c>
      <c r="N171" s="286" t="s">
        <v>40</v>
      </c>
      <c r="O171" s="92"/>
      <c r="P171" s="228">
        <f>O171*H171</f>
        <v>0</v>
      </c>
      <c r="Q171" s="228">
        <v>5.0000000000000002E-05</v>
      </c>
      <c r="R171" s="228">
        <f>Q171*H171</f>
        <v>0.00010000000000000001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318</v>
      </c>
      <c r="AT171" s="230" t="s">
        <v>656</v>
      </c>
      <c r="AU171" s="230" t="s">
        <v>85</v>
      </c>
      <c r="AY171" s="18" t="s">
        <v>161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83</v>
      </c>
      <c r="BK171" s="231">
        <f>ROUND(I171*H171,2)</f>
        <v>0</v>
      </c>
      <c r="BL171" s="18" t="s">
        <v>254</v>
      </c>
      <c r="BM171" s="230" t="s">
        <v>1486</v>
      </c>
    </row>
    <row r="172" s="2" customFormat="1" ht="24.15" customHeight="1">
      <c r="A172" s="39"/>
      <c r="B172" s="40"/>
      <c r="C172" s="218" t="s">
        <v>891</v>
      </c>
      <c r="D172" s="218" t="s">
        <v>162</v>
      </c>
      <c r="E172" s="219" t="s">
        <v>1487</v>
      </c>
      <c r="F172" s="220" t="s">
        <v>1488</v>
      </c>
      <c r="G172" s="221" t="s">
        <v>431</v>
      </c>
      <c r="H172" s="222">
        <v>1</v>
      </c>
      <c r="I172" s="223"/>
      <c r="J172" s="224">
        <f>ROUND(I172*H172,2)</f>
        <v>0</v>
      </c>
      <c r="K172" s="225"/>
      <c r="L172" s="45"/>
      <c r="M172" s="226" t="s">
        <v>1</v>
      </c>
      <c r="N172" s="227" t="s">
        <v>40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254</v>
      </c>
      <c r="AT172" s="230" t="s">
        <v>162</v>
      </c>
      <c r="AU172" s="230" t="s">
        <v>85</v>
      </c>
      <c r="AY172" s="18" t="s">
        <v>161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83</v>
      </c>
      <c r="BK172" s="231">
        <f>ROUND(I172*H172,2)</f>
        <v>0</v>
      </c>
      <c r="BL172" s="18" t="s">
        <v>254</v>
      </c>
      <c r="BM172" s="230" t="s">
        <v>1489</v>
      </c>
    </row>
    <row r="173" s="2" customFormat="1" ht="33" customHeight="1">
      <c r="A173" s="39"/>
      <c r="B173" s="40"/>
      <c r="C173" s="276" t="s">
        <v>1348</v>
      </c>
      <c r="D173" s="276" t="s">
        <v>656</v>
      </c>
      <c r="E173" s="277" t="s">
        <v>1490</v>
      </c>
      <c r="F173" s="278" t="s">
        <v>1491</v>
      </c>
      <c r="G173" s="279" t="s">
        <v>431</v>
      </c>
      <c r="H173" s="280">
        <v>1</v>
      </c>
      <c r="I173" s="281"/>
      <c r="J173" s="282">
        <f>ROUND(I173*H173,2)</f>
        <v>0</v>
      </c>
      <c r="K173" s="283"/>
      <c r="L173" s="284"/>
      <c r="M173" s="285" t="s">
        <v>1</v>
      </c>
      <c r="N173" s="286" t="s">
        <v>40</v>
      </c>
      <c r="O173" s="92"/>
      <c r="P173" s="228">
        <f>O173*H173</f>
        <v>0</v>
      </c>
      <c r="Q173" s="228">
        <v>0.0079000000000000008</v>
      </c>
      <c r="R173" s="228">
        <f>Q173*H173</f>
        <v>0.0079000000000000008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318</v>
      </c>
      <c r="AT173" s="230" t="s">
        <v>656</v>
      </c>
      <c r="AU173" s="230" t="s">
        <v>85</v>
      </c>
      <c r="AY173" s="18" t="s">
        <v>161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254</v>
      </c>
      <c r="BM173" s="230" t="s">
        <v>1492</v>
      </c>
    </row>
    <row r="174" s="2" customFormat="1" ht="24.15" customHeight="1">
      <c r="A174" s="39"/>
      <c r="B174" s="40"/>
      <c r="C174" s="218" t="s">
        <v>901</v>
      </c>
      <c r="D174" s="218" t="s">
        <v>162</v>
      </c>
      <c r="E174" s="219" t="s">
        <v>1493</v>
      </c>
      <c r="F174" s="220" t="s">
        <v>1494</v>
      </c>
      <c r="G174" s="221" t="s">
        <v>431</v>
      </c>
      <c r="H174" s="222">
        <v>3</v>
      </c>
      <c r="I174" s="223"/>
      <c r="J174" s="224">
        <f>ROUND(I174*H174,2)</f>
        <v>0</v>
      </c>
      <c r="K174" s="225"/>
      <c r="L174" s="45"/>
      <c r="M174" s="226" t="s">
        <v>1</v>
      </c>
      <c r="N174" s="227" t="s">
        <v>40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254</v>
      </c>
      <c r="AT174" s="230" t="s">
        <v>162</v>
      </c>
      <c r="AU174" s="230" t="s">
        <v>85</v>
      </c>
      <c r="AY174" s="18" t="s">
        <v>161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83</v>
      </c>
      <c r="BK174" s="231">
        <f>ROUND(I174*H174,2)</f>
        <v>0</v>
      </c>
      <c r="BL174" s="18" t="s">
        <v>254</v>
      </c>
      <c r="BM174" s="230" t="s">
        <v>1495</v>
      </c>
    </row>
    <row r="175" s="2" customFormat="1" ht="44.25" customHeight="1">
      <c r="A175" s="39"/>
      <c r="B175" s="40"/>
      <c r="C175" s="276" t="s">
        <v>1496</v>
      </c>
      <c r="D175" s="276" t="s">
        <v>656</v>
      </c>
      <c r="E175" s="277" t="s">
        <v>1497</v>
      </c>
      <c r="F175" s="278" t="s">
        <v>1498</v>
      </c>
      <c r="G175" s="279" t="s">
        <v>431</v>
      </c>
      <c r="H175" s="280">
        <v>3</v>
      </c>
      <c r="I175" s="281"/>
      <c r="J175" s="282">
        <f>ROUND(I175*H175,2)</f>
        <v>0</v>
      </c>
      <c r="K175" s="283"/>
      <c r="L175" s="284"/>
      <c r="M175" s="285" t="s">
        <v>1</v>
      </c>
      <c r="N175" s="286" t="s">
        <v>40</v>
      </c>
      <c r="O175" s="92"/>
      <c r="P175" s="228">
        <f>O175*H175</f>
        <v>0</v>
      </c>
      <c r="Q175" s="228">
        <v>0.00059999999999999995</v>
      </c>
      <c r="R175" s="228">
        <f>Q175*H175</f>
        <v>0.0018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318</v>
      </c>
      <c r="AT175" s="230" t="s">
        <v>656</v>
      </c>
      <c r="AU175" s="230" t="s">
        <v>85</v>
      </c>
      <c r="AY175" s="18" t="s">
        <v>161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83</v>
      </c>
      <c r="BK175" s="231">
        <f>ROUND(I175*H175,2)</f>
        <v>0</v>
      </c>
      <c r="BL175" s="18" t="s">
        <v>254</v>
      </c>
      <c r="BM175" s="230" t="s">
        <v>1499</v>
      </c>
    </row>
    <row r="176" s="2" customFormat="1" ht="16.5" customHeight="1">
      <c r="A176" s="39"/>
      <c r="B176" s="40"/>
      <c r="C176" s="218" t="s">
        <v>904</v>
      </c>
      <c r="D176" s="218" t="s">
        <v>162</v>
      </c>
      <c r="E176" s="219" t="s">
        <v>1500</v>
      </c>
      <c r="F176" s="220" t="s">
        <v>1501</v>
      </c>
      <c r="G176" s="221" t="s">
        <v>431</v>
      </c>
      <c r="H176" s="222">
        <v>3</v>
      </c>
      <c r="I176" s="223"/>
      <c r="J176" s="224">
        <f>ROUND(I176*H176,2)</f>
        <v>0</v>
      </c>
      <c r="K176" s="225"/>
      <c r="L176" s="45"/>
      <c r="M176" s="226" t="s">
        <v>1</v>
      </c>
      <c r="N176" s="227" t="s">
        <v>40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254</v>
      </c>
      <c r="AT176" s="230" t="s">
        <v>162</v>
      </c>
      <c r="AU176" s="230" t="s">
        <v>85</v>
      </c>
      <c r="AY176" s="18" t="s">
        <v>161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254</v>
      </c>
      <c r="BM176" s="230" t="s">
        <v>1502</v>
      </c>
    </row>
    <row r="177" s="2" customFormat="1" ht="21.75" customHeight="1">
      <c r="A177" s="39"/>
      <c r="B177" s="40"/>
      <c r="C177" s="276" t="s">
        <v>1503</v>
      </c>
      <c r="D177" s="276" t="s">
        <v>656</v>
      </c>
      <c r="E177" s="277" t="s">
        <v>1504</v>
      </c>
      <c r="F177" s="278" t="s">
        <v>1505</v>
      </c>
      <c r="G177" s="279" t="s">
        <v>431</v>
      </c>
      <c r="H177" s="280">
        <v>3</v>
      </c>
      <c r="I177" s="281"/>
      <c r="J177" s="282">
        <f>ROUND(I177*H177,2)</f>
        <v>0</v>
      </c>
      <c r="K177" s="283"/>
      <c r="L177" s="284"/>
      <c r="M177" s="285" t="s">
        <v>1</v>
      </c>
      <c r="N177" s="286" t="s">
        <v>40</v>
      </c>
      <c r="O177" s="92"/>
      <c r="P177" s="228">
        <f>O177*H177</f>
        <v>0</v>
      </c>
      <c r="Q177" s="228">
        <v>0.00050000000000000001</v>
      </c>
      <c r="R177" s="228">
        <f>Q177*H177</f>
        <v>0.0015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318</v>
      </c>
      <c r="AT177" s="230" t="s">
        <v>656</v>
      </c>
      <c r="AU177" s="230" t="s">
        <v>85</v>
      </c>
      <c r="AY177" s="18" t="s">
        <v>161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83</v>
      </c>
      <c r="BK177" s="231">
        <f>ROUND(I177*H177,2)</f>
        <v>0</v>
      </c>
      <c r="BL177" s="18" t="s">
        <v>254</v>
      </c>
      <c r="BM177" s="230" t="s">
        <v>1506</v>
      </c>
    </row>
    <row r="178" s="2" customFormat="1" ht="16.5" customHeight="1">
      <c r="A178" s="39"/>
      <c r="B178" s="40"/>
      <c r="C178" s="218" t="s">
        <v>914</v>
      </c>
      <c r="D178" s="218" t="s">
        <v>162</v>
      </c>
      <c r="E178" s="219" t="s">
        <v>1507</v>
      </c>
      <c r="F178" s="220" t="s">
        <v>1508</v>
      </c>
      <c r="G178" s="221" t="s">
        <v>431</v>
      </c>
      <c r="H178" s="222">
        <v>3</v>
      </c>
      <c r="I178" s="223"/>
      <c r="J178" s="224">
        <f>ROUND(I178*H178,2)</f>
        <v>0</v>
      </c>
      <c r="K178" s="225"/>
      <c r="L178" s="45"/>
      <c r="M178" s="226" t="s">
        <v>1</v>
      </c>
      <c r="N178" s="227" t="s">
        <v>40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254</v>
      </c>
      <c r="AT178" s="230" t="s">
        <v>162</v>
      </c>
      <c r="AU178" s="230" t="s">
        <v>85</v>
      </c>
      <c r="AY178" s="18" t="s">
        <v>161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83</v>
      </c>
      <c r="BK178" s="231">
        <f>ROUND(I178*H178,2)</f>
        <v>0</v>
      </c>
      <c r="BL178" s="18" t="s">
        <v>254</v>
      </c>
      <c r="BM178" s="230" t="s">
        <v>1509</v>
      </c>
    </row>
    <row r="179" s="2" customFormat="1" ht="21.75" customHeight="1">
      <c r="A179" s="39"/>
      <c r="B179" s="40"/>
      <c r="C179" s="276" t="s">
        <v>1510</v>
      </c>
      <c r="D179" s="276" t="s">
        <v>656</v>
      </c>
      <c r="E179" s="277" t="s">
        <v>1511</v>
      </c>
      <c r="F179" s="278" t="s">
        <v>1512</v>
      </c>
      <c r="G179" s="279" t="s">
        <v>431</v>
      </c>
      <c r="H179" s="280">
        <v>3</v>
      </c>
      <c r="I179" s="281"/>
      <c r="J179" s="282">
        <f>ROUND(I179*H179,2)</f>
        <v>0</v>
      </c>
      <c r="K179" s="283"/>
      <c r="L179" s="284"/>
      <c r="M179" s="285" t="s">
        <v>1</v>
      </c>
      <c r="N179" s="286" t="s">
        <v>40</v>
      </c>
      <c r="O179" s="92"/>
      <c r="P179" s="228">
        <f>O179*H179</f>
        <v>0</v>
      </c>
      <c r="Q179" s="228">
        <v>0.00050000000000000001</v>
      </c>
      <c r="R179" s="228">
        <f>Q179*H179</f>
        <v>0.0015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318</v>
      </c>
      <c r="AT179" s="230" t="s">
        <v>656</v>
      </c>
      <c r="AU179" s="230" t="s">
        <v>85</v>
      </c>
      <c r="AY179" s="18" t="s">
        <v>161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83</v>
      </c>
      <c r="BK179" s="231">
        <f>ROUND(I179*H179,2)</f>
        <v>0</v>
      </c>
      <c r="BL179" s="18" t="s">
        <v>254</v>
      </c>
      <c r="BM179" s="230" t="s">
        <v>1513</v>
      </c>
    </row>
    <row r="180" s="2" customFormat="1" ht="16.5" customHeight="1">
      <c r="A180" s="39"/>
      <c r="B180" s="40"/>
      <c r="C180" s="218" t="s">
        <v>918</v>
      </c>
      <c r="D180" s="218" t="s">
        <v>162</v>
      </c>
      <c r="E180" s="219" t="s">
        <v>1514</v>
      </c>
      <c r="F180" s="220" t="s">
        <v>1515</v>
      </c>
      <c r="G180" s="221" t="s">
        <v>431</v>
      </c>
      <c r="H180" s="222">
        <v>3</v>
      </c>
      <c r="I180" s="223"/>
      <c r="J180" s="224">
        <f>ROUND(I180*H180,2)</f>
        <v>0</v>
      </c>
      <c r="K180" s="225"/>
      <c r="L180" s="45"/>
      <c r="M180" s="226" t="s">
        <v>1</v>
      </c>
      <c r="N180" s="227" t="s">
        <v>40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254</v>
      </c>
      <c r="AT180" s="230" t="s">
        <v>162</v>
      </c>
      <c r="AU180" s="230" t="s">
        <v>85</v>
      </c>
      <c r="AY180" s="18" t="s">
        <v>161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83</v>
      </c>
      <c r="BK180" s="231">
        <f>ROUND(I180*H180,2)</f>
        <v>0</v>
      </c>
      <c r="BL180" s="18" t="s">
        <v>254</v>
      </c>
      <c r="BM180" s="230" t="s">
        <v>1516</v>
      </c>
    </row>
    <row r="181" s="2" customFormat="1" ht="16.5" customHeight="1">
      <c r="A181" s="39"/>
      <c r="B181" s="40"/>
      <c r="C181" s="276" t="s">
        <v>1517</v>
      </c>
      <c r="D181" s="276" t="s">
        <v>656</v>
      </c>
      <c r="E181" s="277" t="s">
        <v>1518</v>
      </c>
      <c r="F181" s="278" t="s">
        <v>1519</v>
      </c>
      <c r="G181" s="279" t="s">
        <v>431</v>
      </c>
      <c r="H181" s="280">
        <v>3</v>
      </c>
      <c r="I181" s="281"/>
      <c r="J181" s="282">
        <f>ROUND(I181*H181,2)</f>
        <v>0</v>
      </c>
      <c r="K181" s="283"/>
      <c r="L181" s="284"/>
      <c r="M181" s="285" t="s">
        <v>1</v>
      </c>
      <c r="N181" s="286" t="s">
        <v>40</v>
      </c>
      <c r="O181" s="92"/>
      <c r="P181" s="228">
        <f>O181*H181</f>
        <v>0</v>
      </c>
      <c r="Q181" s="228">
        <v>0.00020000000000000001</v>
      </c>
      <c r="R181" s="228">
        <f>Q181*H181</f>
        <v>0.00060000000000000006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318</v>
      </c>
      <c r="AT181" s="230" t="s">
        <v>656</v>
      </c>
      <c r="AU181" s="230" t="s">
        <v>85</v>
      </c>
      <c r="AY181" s="18" t="s">
        <v>161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83</v>
      </c>
      <c r="BK181" s="231">
        <f>ROUND(I181*H181,2)</f>
        <v>0</v>
      </c>
      <c r="BL181" s="18" t="s">
        <v>254</v>
      </c>
      <c r="BM181" s="230" t="s">
        <v>1520</v>
      </c>
    </row>
    <row r="182" s="2" customFormat="1" ht="24.15" customHeight="1">
      <c r="A182" s="39"/>
      <c r="B182" s="40"/>
      <c r="C182" s="218" t="s">
        <v>921</v>
      </c>
      <c r="D182" s="218" t="s">
        <v>162</v>
      </c>
      <c r="E182" s="219" t="s">
        <v>1521</v>
      </c>
      <c r="F182" s="220" t="s">
        <v>1522</v>
      </c>
      <c r="G182" s="221" t="s">
        <v>431</v>
      </c>
      <c r="H182" s="222">
        <v>1</v>
      </c>
      <c r="I182" s="223"/>
      <c r="J182" s="224">
        <f>ROUND(I182*H182,2)</f>
        <v>0</v>
      </c>
      <c r="K182" s="225"/>
      <c r="L182" s="45"/>
      <c r="M182" s="226" t="s">
        <v>1</v>
      </c>
      <c r="N182" s="227" t="s">
        <v>40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254</v>
      </c>
      <c r="AT182" s="230" t="s">
        <v>162</v>
      </c>
      <c r="AU182" s="230" t="s">
        <v>85</v>
      </c>
      <c r="AY182" s="18" t="s">
        <v>161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83</v>
      </c>
      <c r="BK182" s="231">
        <f>ROUND(I182*H182,2)</f>
        <v>0</v>
      </c>
      <c r="BL182" s="18" t="s">
        <v>254</v>
      </c>
      <c r="BM182" s="230" t="s">
        <v>1523</v>
      </c>
    </row>
    <row r="183" s="2" customFormat="1" ht="16.5" customHeight="1">
      <c r="A183" s="39"/>
      <c r="B183" s="40"/>
      <c r="C183" s="276" t="s">
        <v>1524</v>
      </c>
      <c r="D183" s="276" t="s">
        <v>656</v>
      </c>
      <c r="E183" s="277" t="s">
        <v>1525</v>
      </c>
      <c r="F183" s="278" t="s">
        <v>1526</v>
      </c>
      <c r="G183" s="279" t="s">
        <v>431</v>
      </c>
      <c r="H183" s="280">
        <v>1</v>
      </c>
      <c r="I183" s="281"/>
      <c r="J183" s="282">
        <f>ROUND(I183*H183,2)</f>
        <v>0</v>
      </c>
      <c r="K183" s="283"/>
      <c r="L183" s="284"/>
      <c r="M183" s="285" t="s">
        <v>1</v>
      </c>
      <c r="N183" s="286" t="s">
        <v>40</v>
      </c>
      <c r="O183" s="92"/>
      <c r="P183" s="228">
        <f>O183*H183</f>
        <v>0</v>
      </c>
      <c r="Q183" s="228">
        <v>0.00080000000000000004</v>
      </c>
      <c r="R183" s="228">
        <f>Q183*H183</f>
        <v>0.00080000000000000004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318</v>
      </c>
      <c r="AT183" s="230" t="s">
        <v>656</v>
      </c>
      <c r="AU183" s="230" t="s">
        <v>85</v>
      </c>
      <c r="AY183" s="18" t="s">
        <v>161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83</v>
      </c>
      <c r="BK183" s="231">
        <f>ROUND(I183*H183,2)</f>
        <v>0</v>
      </c>
      <c r="BL183" s="18" t="s">
        <v>254</v>
      </c>
      <c r="BM183" s="230" t="s">
        <v>1527</v>
      </c>
    </row>
    <row r="184" s="2" customFormat="1" ht="24.15" customHeight="1">
      <c r="A184" s="39"/>
      <c r="B184" s="40"/>
      <c r="C184" s="218" t="s">
        <v>925</v>
      </c>
      <c r="D184" s="218" t="s">
        <v>162</v>
      </c>
      <c r="E184" s="219" t="s">
        <v>1528</v>
      </c>
      <c r="F184" s="220" t="s">
        <v>1529</v>
      </c>
      <c r="G184" s="221" t="s">
        <v>431</v>
      </c>
      <c r="H184" s="222">
        <v>7</v>
      </c>
      <c r="I184" s="223"/>
      <c r="J184" s="224">
        <f>ROUND(I184*H184,2)</f>
        <v>0</v>
      </c>
      <c r="K184" s="225"/>
      <c r="L184" s="45"/>
      <c r="M184" s="226" t="s">
        <v>1</v>
      </c>
      <c r="N184" s="227" t="s">
        <v>40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254</v>
      </c>
      <c r="AT184" s="230" t="s">
        <v>162</v>
      </c>
      <c r="AU184" s="230" t="s">
        <v>85</v>
      </c>
      <c r="AY184" s="18" t="s">
        <v>161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83</v>
      </c>
      <c r="BK184" s="231">
        <f>ROUND(I184*H184,2)</f>
        <v>0</v>
      </c>
      <c r="BL184" s="18" t="s">
        <v>254</v>
      </c>
      <c r="BM184" s="230" t="s">
        <v>1530</v>
      </c>
    </row>
    <row r="185" s="2" customFormat="1" ht="16.5" customHeight="1">
      <c r="A185" s="39"/>
      <c r="B185" s="40"/>
      <c r="C185" s="276" t="s">
        <v>1531</v>
      </c>
      <c r="D185" s="276" t="s">
        <v>656</v>
      </c>
      <c r="E185" s="277" t="s">
        <v>1532</v>
      </c>
      <c r="F185" s="278" t="s">
        <v>1533</v>
      </c>
      <c r="G185" s="279" t="s">
        <v>431</v>
      </c>
      <c r="H185" s="280">
        <v>7</v>
      </c>
      <c r="I185" s="281"/>
      <c r="J185" s="282">
        <f>ROUND(I185*H185,2)</f>
        <v>0</v>
      </c>
      <c r="K185" s="283"/>
      <c r="L185" s="284"/>
      <c r="M185" s="285" t="s">
        <v>1</v>
      </c>
      <c r="N185" s="286" t="s">
        <v>40</v>
      </c>
      <c r="O185" s="92"/>
      <c r="P185" s="228">
        <f>O185*H185</f>
        <v>0</v>
      </c>
      <c r="Q185" s="228">
        <v>0.00010000000000000001</v>
      </c>
      <c r="R185" s="228">
        <f>Q185*H185</f>
        <v>0.00069999999999999999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318</v>
      </c>
      <c r="AT185" s="230" t="s">
        <v>656</v>
      </c>
      <c r="AU185" s="230" t="s">
        <v>85</v>
      </c>
      <c r="AY185" s="18" t="s">
        <v>161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83</v>
      </c>
      <c r="BK185" s="231">
        <f>ROUND(I185*H185,2)</f>
        <v>0</v>
      </c>
      <c r="BL185" s="18" t="s">
        <v>254</v>
      </c>
      <c r="BM185" s="230" t="s">
        <v>1534</v>
      </c>
    </row>
    <row r="186" s="2" customFormat="1" ht="16.5" customHeight="1">
      <c r="A186" s="39"/>
      <c r="B186" s="40"/>
      <c r="C186" s="218" t="s">
        <v>928</v>
      </c>
      <c r="D186" s="218" t="s">
        <v>162</v>
      </c>
      <c r="E186" s="219" t="s">
        <v>1535</v>
      </c>
      <c r="F186" s="220" t="s">
        <v>1536</v>
      </c>
      <c r="G186" s="221" t="s">
        <v>431</v>
      </c>
      <c r="H186" s="222">
        <v>7</v>
      </c>
      <c r="I186" s="223"/>
      <c r="J186" s="224">
        <f>ROUND(I186*H186,2)</f>
        <v>0</v>
      </c>
      <c r="K186" s="225"/>
      <c r="L186" s="45"/>
      <c r="M186" s="226" t="s">
        <v>1</v>
      </c>
      <c r="N186" s="227" t="s">
        <v>40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254</v>
      </c>
      <c r="AT186" s="230" t="s">
        <v>162</v>
      </c>
      <c r="AU186" s="230" t="s">
        <v>85</v>
      </c>
      <c r="AY186" s="18" t="s">
        <v>161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83</v>
      </c>
      <c r="BK186" s="231">
        <f>ROUND(I186*H186,2)</f>
        <v>0</v>
      </c>
      <c r="BL186" s="18" t="s">
        <v>254</v>
      </c>
      <c r="BM186" s="230" t="s">
        <v>1537</v>
      </c>
    </row>
    <row r="187" s="2" customFormat="1" ht="16.5" customHeight="1">
      <c r="A187" s="39"/>
      <c r="B187" s="40"/>
      <c r="C187" s="276" t="s">
        <v>1538</v>
      </c>
      <c r="D187" s="276" t="s">
        <v>656</v>
      </c>
      <c r="E187" s="277" t="s">
        <v>1539</v>
      </c>
      <c r="F187" s="278" t="s">
        <v>1540</v>
      </c>
      <c r="G187" s="279" t="s">
        <v>431</v>
      </c>
      <c r="H187" s="280">
        <v>7</v>
      </c>
      <c r="I187" s="281"/>
      <c r="J187" s="282">
        <f>ROUND(I187*H187,2)</f>
        <v>0</v>
      </c>
      <c r="K187" s="283"/>
      <c r="L187" s="284"/>
      <c r="M187" s="285" t="s">
        <v>1</v>
      </c>
      <c r="N187" s="286" t="s">
        <v>40</v>
      </c>
      <c r="O187" s="92"/>
      <c r="P187" s="228">
        <f>O187*H187</f>
        <v>0</v>
      </c>
      <c r="Q187" s="228">
        <v>8.0000000000000007E-05</v>
      </c>
      <c r="R187" s="228">
        <f>Q187*H187</f>
        <v>0.00056000000000000006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318</v>
      </c>
      <c r="AT187" s="230" t="s">
        <v>656</v>
      </c>
      <c r="AU187" s="230" t="s">
        <v>85</v>
      </c>
      <c r="AY187" s="18" t="s">
        <v>161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83</v>
      </c>
      <c r="BK187" s="231">
        <f>ROUND(I187*H187,2)</f>
        <v>0</v>
      </c>
      <c r="BL187" s="18" t="s">
        <v>254</v>
      </c>
      <c r="BM187" s="230" t="s">
        <v>1541</v>
      </c>
    </row>
    <row r="188" s="2" customFormat="1" ht="24.15" customHeight="1">
      <c r="A188" s="39"/>
      <c r="B188" s="40"/>
      <c r="C188" s="218" t="s">
        <v>939</v>
      </c>
      <c r="D188" s="218" t="s">
        <v>162</v>
      </c>
      <c r="E188" s="219" t="s">
        <v>1542</v>
      </c>
      <c r="F188" s="220" t="s">
        <v>1543</v>
      </c>
      <c r="G188" s="221" t="s">
        <v>431</v>
      </c>
      <c r="H188" s="222">
        <v>1</v>
      </c>
      <c r="I188" s="223"/>
      <c r="J188" s="224">
        <f>ROUND(I188*H188,2)</f>
        <v>0</v>
      </c>
      <c r="K188" s="225"/>
      <c r="L188" s="45"/>
      <c r="M188" s="226" t="s">
        <v>1</v>
      </c>
      <c r="N188" s="227" t="s">
        <v>40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254</v>
      </c>
      <c r="AT188" s="230" t="s">
        <v>162</v>
      </c>
      <c r="AU188" s="230" t="s">
        <v>85</v>
      </c>
      <c r="AY188" s="18" t="s">
        <v>161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83</v>
      </c>
      <c r="BK188" s="231">
        <f>ROUND(I188*H188,2)</f>
        <v>0</v>
      </c>
      <c r="BL188" s="18" t="s">
        <v>254</v>
      </c>
      <c r="BM188" s="230" t="s">
        <v>1544</v>
      </c>
    </row>
    <row r="189" s="2" customFormat="1" ht="24.15" customHeight="1">
      <c r="A189" s="39"/>
      <c r="B189" s="40"/>
      <c r="C189" s="276" t="s">
        <v>1545</v>
      </c>
      <c r="D189" s="276" t="s">
        <v>656</v>
      </c>
      <c r="E189" s="277" t="s">
        <v>1546</v>
      </c>
      <c r="F189" s="278" t="s">
        <v>1547</v>
      </c>
      <c r="G189" s="279" t="s">
        <v>431</v>
      </c>
      <c r="H189" s="280">
        <v>1</v>
      </c>
      <c r="I189" s="281"/>
      <c r="J189" s="282">
        <f>ROUND(I189*H189,2)</f>
        <v>0</v>
      </c>
      <c r="K189" s="283"/>
      <c r="L189" s="284"/>
      <c r="M189" s="285" t="s">
        <v>1</v>
      </c>
      <c r="N189" s="286" t="s">
        <v>40</v>
      </c>
      <c r="O189" s="92"/>
      <c r="P189" s="228">
        <f>O189*H189</f>
        <v>0</v>
      </c>
      <c r="Q189" s="228">
        <v>0.0015</v>
      </c>
      <c r="R189" s="228">
        <f>Q189*H189</f>
        <v>0.0015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318</v>
      </c>
      <c r="AT189" s="230" t="s">
        <v>656</v>
      </c>
      <c r="AU189" s="230" t="s">
        <v>85</v>
      </c>
      <c r="AY189" s="18" t="s">
        <v>161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83</v>
      </c>
      <c r="BK189" s="231">
        <f>ROUND(I189*H189,2)</f>
        <v>0</v>
      </c>
      <c r="BL189" s="18" t="s">
        <v>254</v>
      </c>
      <c r="BM189" s="230" t="s">
        <v>1548</v>
      </c>
    </row>
    <row r="190" s="2" customFormat="1" ht="21.75" customHeight="1">
      <c r="A190" s="39"/>
      <c r="B190" s="40"/>
      <c r="C190" s="218" t="s">
        <v>1340</v>
      </c>
      <c r="D190" s="218" t="s">
        <v>162</v>
      </c>
      <c r="E190" s="219" t="s">
        <v>1549</v>
      </c>
      <c r="F190" s="220" t="s">
        <v>1550</v>
      </c>
      <c r="G190" s="221" t="s">
        <v>431</v>
      </c>
      <c r="H190" s="222">
        <v>1</v>
      </c>
      <c r="I190" s="223"/>
      <c r="J190" s="224">
        <f>ROUND(I190*H190,2)</f>
        <v>0</v>
      </c>
      <c r="K190" s="225"/>
      <c r="L190" s="45"/>
      <c r="M190" s="226" t="s">
        <v>1</v>
      </c>
      <c r="N190" s="227" t="s">
        <v>40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254</v>
      </c>
      <c r="AT190" s="230" t="s">
        <v>162</v>
      </c>
      <c r="AU190" s="230" t="s">
        <v>85</v>
      </c>
      <c r="AY190" s="18" t="s">
        <v>161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83</v>
      </c>
      <c r="BK190" s="231">
        <f>ROUND(I190*H190,2)</f>
        <v>0</v>
      </c>
      <c r="BL190" s="18" t="s">
        <v>254</v>
      </c>
      <c r="BM190" s="230" t="s">
        <v>1551</v>
      </c>
    </row>
    <row r="191" s="2" customFormat="1" ht="16.5" customHeight="1">
      <c r="A191" s="39"/>
      <c r="B191" s="40"/>
      <c r="C191" s="218" t="s">
        <v>945</v>
      </c>
      <c r="D191" s="218" t="s">
        <v>162</v>
      </c>
      <c r="E191" s="219" t="s">
        <v>1552</v>
      </c>
      <c r="F191" s="220" t="s">
        <v>1553</v>
      </c>
      <c r="G191" s="221" t="s">
        <v>431</v>
      </c>
      <c r="H191" s="222">
        <v>5</v>
      </c>
      <c r="I191" s="223"/>
      <c r="J191" s="224">
        <f>ROUND(I191*H191,2)</f>
        <v>0</v>
      </c>
      <c r="K191" s="225"/>
      <c r="L191" s="45"/>
      <c r="M191" s="226" t="s">
        <v>1</v>
      </c>
      <c r="N191" s="227" t="s">
        <v>40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254</v>
      </c>
      <c r="AT191" s="230" t="s">
        <v>162</v>
      </c>
      <c r="AU191" s="230" t="s">
        <v>85</v>
      </c>
      <c r="AY191" s="18" t="s">
        <v>161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83</v>
      </c>
      <c r="BK191" s="231">
        <f>ROUND(I191*H191,2)</f>
        <v>0</v>
      </c>
      <c r="BL191" s="18" t="s">
        <v>254</v>
      </c>
      <c r="BM191" s="230" t="s">
        <v>1554</v>
      </c>
    </row>
    <row r="192" s="2" customFormat="1" ht="16.5" customHeight="1">
      <c r="A192" s="39"/>
      <c r="B192" s="40"/>
      <c r="C192" s="218" t="s">
        <v>1555</v>
      </c>
      <c r="D192" s="218" t="s">
        <v>162</v>
      </c>
      <c r="E192" s="219" t="s">
        <v>1556</v>
      </c>
      <c r="F192" s="220" t="s">
        <v>1557</v>
      </c>
      <c r="G192" s="221" t="s">
        <v>431</v>
      </c>
      <c r="H192" s="222">
        <v>1</v>
      </c>
      <c r="I192" s="223"/>
      <c r="J192" s="224">
        <f>ROUND(I192*H192,2)</f>
        <v>0</v>
      </c>
      <c r="K192" s="225"/>
      <c r="L192" s="45"/>
      <c r="M192" s="226" t="s">
        <v>1</v>
      </c>
      <c r="N192" s="227" t="s">
        <v>40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254</v>
      </c>
      <c r="AT192" s="230" t="s">
        <v>162</v>
      </c>
      <c r="AU192" s="230" t="s">
        <v>85</v>
      </c>
      <c r="AY192" s="18" t="s">
        <v>161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83</v>
      </c>
      <c r="BK192" s="231">
        <f>ROUND(I192*H192,2)</f>
        <v>0</v>
      </c>
      <c r="BL192" s="18" t="s">
        <v>254</v>
      </c>
      <c r="BM192" s="230" t="s">
        <v>1558</v>
      </c>
    </row>
    <row r="193" s="2" customFormat="1" ht="16.5" customHeight="1">
      <c r="A193" s="39"/>
      <c r="B193" s="40"/>
      <c r="C193" s="218" t="s">
        <v>955</v>
      </c>
      <c r="D193" s="218" t="s">
        <v>162</v>
      </c>
      <c r="E193" s="219" t="s">
        <v>1559</v>
      </c>
      <c r="F193" s="220" t="s">
        <v>1560</v>
      </c>
      <c r="G193" s="221" t="s">
        <v>431</v>
      </c>
      <c r="H193" s="222">
        <v>1</v>
      </c>
      <c r="I193" s="223"/>
      <c r="J193" s="224">
        <f>ROUND(I193*H193,2)</f>
        <v>0</v>
      </c>
      <c r="K193" s="225"/>
      <c r="L193" s="45"/>
      <c r="M193" s="226" t="s">
        <v>1</v>
      </c>
      <c r="N193" s="227" t="s">
        <v>40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254</v>
      </c>
      <c r="AT193" s="230" t="s">
        <v>162</v>
      </c>
      <c r="AU193" s="230" t="s">
        <v>85</v>
      </c>
      <c r="AY193" s="18" t="s">
        <v>161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83</v>
      </c>
      <c r="BK193" s="231">
        <f>ROUND(I193*H193,2)</f>
        <v>0</v>
      </c>
      <c r="BL193" s="18" t="s">
        <v>254</v>
      </c>
      <c r="BM193" s="230" t="s">
        <v>1561</v>
      </c>
    </row>
    <row r="194" s="2" customFormat="1" ht="24.15" customHeight="1">
      <c r="A194" s="39"/>
      <c r="B194" s="40"/>
      <c r="C194" s="218" t="s">
        <v>1562</v>
      </c>
      <c r="D194" s="218" t="s">
        <v>162</v>
      </c>
      <c r="E194" s="219" t="s">
        <v>1563</v>
      </c>
      <c r="F194" s="220" t="s">
        <v>1564</v>
      </c>
      <c r="G194" s="221" t="s">
        <v>431</v>
      </c>
      <c r="H194" s="222">
        <v>1</v>
      </c>
      <c r="I194" s="223"/>
      <c r="J194" s="224">
        <f>ROUND(I194*H194,2)</f>
        <v>0</v>
      </c>
      <c r="K194" s="225"/>
      <c r="L194" s="45"/>
      <c r="M194" s="226" t="s">
        <v>1</v>
      </c>
      <c r="N194" s="227" t="s">
        <v>40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254</v>
      </c>
      <c r="AT194" s="230" t="s">
        <v>162</v>
      </c>
      <c r="AU194" s="230" t="s">
        <v>85</v>
      </c>
      <c r="AY194" s="18" t="s">
        <v>161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83</v>
      </c>
      <c r="BK194" s="231">
        <f>ROUND(I194*H194,2)</f>
        <v>0</v>
      </c>
      <c r="BL194" s="18" t="s">
        <v>254</v>
      </c>
      <c r="BM194" s="230" t="s">
        <v>1565</v>
      </c>
    </row>
    <row r="195" s="2" customFormat="1" ht="37.8" customHeight="1">
      <c r="A195" s="39"/>
      <c r="B195" s="40"/>
      <c r="C195" s="276" t="s">
        <v>959</v>
      </c>
      <c r="D195" s="276" t="s">
        <v>656</v>
      </c>
      <c r="E195" s="277" t="s">
        <v>1566</v>
      </c>
      <c r="F195" s="278" t="s">
        <v>1567</v>
      </c>
      <c r="G195" s="279" t="s">
        <v>431</v>
      </c>
      <c r="H195" s="280">
        <v>1</v>
      </c>
      <c r="I195" s="281"/>
      <c r="J195" s="282">
        <f>ROUND(I195*H195,2)</f>
        <v>0</v>
      </c>
      <c r="K195" s="283"/>
      <c r="L195" s="284"/>
      <c r="M195" s="285" t="s">
        <v>1</v>
      </c>
      <c r="N195" s="286" t="s">
        <v>40</v>
      </c>
      <c r="O195" s="92"/>
      <c r="P195" s="228">
        <f>O195*H195</f>
        <v>0</v>
      </c>
      <c r="Q195" s="228">
        <v>0.0030000000000000001</v>
      </c>
      <c r="R195" s="228">
        <f>Q195*H195</f>
        <v>0.0030000000000000001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318</v>
      </c>
      <c r="AT195" s="230" t="s">
        <v>656</v>
      </c>
      <c r="AU195" s="230" t="s">
        <v>85</v>
      </c>
      <c r="AY195" s="18" t="s">
        <v>161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83</v>
      </c>
      <c r="BK195" s="231">
        <f>ROUND(I195*H195,2)</f>
        <v>0</v>
      </c>
      <c r="BL195" s="18" t="s">
        <v>254</v>
      </c>
      <c r="BM195" s="230" t="s">
        <v>1568</v>
      </c>
    </row>
    <row r="196" s="2" customFormat="1" ht="16.5" customHeight="1">
      <c r="A196" s="39"/>
      <c r="B196" s="40"/>
      <c r="C196" s="276" t="s">
        <v>1569</v>
      </c>
      <c r="D196" s="276" t="s">
        <v>656</v>
      </c>
      <c r="E196" s="277" t="s">
        <v>1570</v>
      </c>
      <c r="F196" s="278" t="s">
        <v>1571</v>
      </c>
      <c r="G196" s="279" t="s">
        <v>431</v>
      </c>
      <c r="H196" s="280">
        <v>1</v>
      </c>
      <c r="I196" s="281"/>
      <c r="J196" s="282">
        <f>ROUND(I196*H196,2)</f>
        <v>0</v>
      </c>
      <c r="K196" s="283"/>
      <c r="L196" s="284"/>
      <c r="M196" s="285" t="s">
        <v>1</v>
      </c>
      <c r="N196" s="286" t="s">
        <v>40</v>
      </c>
      <c r="O196" s="92"/>
      <c r="P196" s="228">
        <f>O196*H196</f>
        <v>0</v>
      </c>
      <c r="Q196" s="228">
        <v>0.00072000000000000005</v>
      </c>
      <c r="R196" s="228">
        <f>Q196*H196</f>
        <v>0.00072000000000000005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318</v>
      </c>
      <c r="AT196" s="230" t="s">
        <v>656</v>
      </c>
      <c r="AU196" s="230" t="s">
        <v>85</v>
      </c>
      <c r="AY196" s="18" t="s">
        <v>161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83</v>
      </c>
      <c r="BK196" s="231">
        <f>ROUND(I196*H196,2)</f>
        <v>0</v>
      </c>
      <c r="BL196" s="18" t="s">
        <v>254</v>
      </c>
      <c r="BM196" s="230" t="s">
        <v>1572</v>
      </c>
    </row>
    <row r="197" s="2" customFormat="1" ht="24.15" customHeight="1">
      <c r="A197" s="39"/>
      <c r="B197" s="40"/>
      <c r="C197" s="218" t="s">
        <v>967</v>
      </c>
      <c r="D197" s="218" t="s">
        <v>162</v>
      </c>
      <c r="E197" s="219" t="s">
        <v>1573</v>
      </c>
      <c r="F197" s="220" t="s">
        <v>1574</v>
      </c>
      <c r="G197" s="221" t="s">
        <v>431</v>
      </c>
      <c r="H197" s="222">
        <v>1</v>
      </c>
      <c r="I197" s="223"/>
      <c r="J197" s="224">
        <f>ROUND(I197*H197,2)</f>
        <v>0</v>
      </c>
      <c r="K197" s="225"/>
      <c r="L197" s="45"/>
      <c r="M197" s="226" t="s">
        <v>1</v>
      </c>
      <c r="N197" s="227" t="s">
        <v>40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254</v>
      </c>
      <c r="AT197" s="230" t="s">
        <v>162</v>
      </c>
      <c r="AU197" s="230" t="s">
        <v>85</v>
      </c>
      <c r="AY197" s="18" t="s">
        <v>161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83</v>
      </c>
      <c r="BK197" s="231">
        <f>ROUND(I197*H197,2)</f>
        <v>0</v>
      </c>
      <c r="BL197" s="18" t="s">
        <v>254</v>
      </c>
      <c r="BM197" s="230" t="s">
        <v>1575</v>
      </c>
    </row>
    <row r="198" s="2" customFormat="1" ht="24.15" customHeight="1">
      <c r="A198" s="39"/>
      <c r="B198" s="40"/>
      <c r="C198" s="276" t="s">
        <v>1576</v>
      </c>
      <c r="D198" s="276" t="s">
        <v>656</v>
      </c>
      <c r="E198" s="277" t="s">
        <v>1577</v>
      </c>
      <c r="F198" s="278" t="s">
        <v>1578</v>
      </c>
      <c r="G198" s="279" t="s">
        <v>431</v>
      </c>
      <c r="H198" s="280">
        <v>1</v>
      </c>
      <c r="I198" s="281"/>
      <c r="J198" s="282">
        <f>ROUND(I198*H198,2)</f>
        <v>0</v>
      </c>
      <c r="K198" s="283"/>
      <c r="L198" s="284"/>
      <c r="M198" s="285" t="s">
        <v>1</v>
      </c>
      <c r="N198" s="286" t="s">
        <v>40</v>
      </c>
      <c r="O198" s="92"/>
      <c r="P198" s="228">
        <f>O198*H198</f>
        <v>0</v>
      </c>
      <c r="Q198" s="228">
        <v>0.0050699999999999999</v>
      </c>
      <c r="R198" s="228">
        <f>Q198*H198</f>
        <v>0.0050699999999999999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318</v>
      </c>
      <c r="AT198" s="230" t="s">
        <v>656</v>
      </c>
      <c r="AU198" s="230" t="s">
        <v>85</v>
      </c>
      <c r="AY198" s="18" t="s">
        <v>161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83</v>
      </c>
      <c r="BK198" s="231">
        <f>ROUND(I198*H198,2)</f>
        <v>0</v>
      </c>
      <c r="BL198" s="18" t="s">
        <v>254</v>
      </c>
      <c r="BM198" s="230" t="s">
        <v>1579</v>
      </c>
    </row>
    <row r="199" s="2" customFormat="1" ht="24.15" customHeight="1">
      <c r="A199" s="39"/>
      <c r="B199" s="40"/>
      <c r="C199" s="276" t="s">
        <v>972</v>
      </c>
      <c r="D199" s="276" t="s">
        <v>656</v>
      </c>
      <c r="E199" s="277" t="s">
        <v>1580</v>
      </c>
      <c r="F199" s="278" t="s">
        <v>1581</v>
      </c>
      <c r="G199" s="279" t="s">
        <v>431</v>
      </c>
      <c r="H199" s="280">
        <v>1</v>
      </c>
      <c r="I199" s="281"/>
      <c r="J199" s="282">
        <f>ROUND(I199*H199,2)</f>
        <v>0</v>
      </c>
      <c r="K199" s="283"/>
      <c r="L199" s="284"/>
      <c r="M199" s="285" t="s">
        <v>1</v>
      </c>
      <c r="N199" s="286" t="s">
        <v>40</v>
      </c>
      <c r="O199" s="92"/>
      <c r="P199" s="228">
        <f>O199*H199</f>
        <v>0</v>
      </c>
      <c r="Q199" s="228">
        <v>0.00012999999999999999</v>
      </c>
      <c r="R199" s="228">
        <f>Q199*H199</f>
        <v>0.00012999999999999999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318</v>
      </c>
      <c r="AT199" s="230" t="s">
        <v>656</v>
      </c>
      <c r="AU199" s="230" t="s">
        <v>85</v>
      </c>
      <c r="AY199" s="18" t="s">
        <v>161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83</v>
      </c>
      <c r="BK199" s="231">
        <f>ROUND(I199*H199,2)</f>
        <v>0</v>
      </c>
      <c r="BL199" s="18" t="s">
        <v>254</v>
      </c>
      <c r="BM199" s="230" t="s">
        <v>1582</v>
      </c>
    </row>
    <row r="200" s="2" customFormat="1" ht="24.15" customHeight="1">
      <c r="A200" s="39"/>
      <c r="B200" s="40"/>
      <c r="C200" s="276" t="s">
        <v>1583</v>
      </c>
      <c r="D200" s="276" t="s">
        <v>656</v>
      </c>
      <c r="E200" s="277" t="s">
        <v>1584</v>
      </c>
      <c r="F200" s="278" t="s">
        <v>1585</v>
      </c>
      <c r="G200" s="279" t="s">
        <v>431</v>
      </c>
      <c r="H200" s="280">
        <v>1</v>
      </c>
      <c r="I200" s="281"/>
      <c r="J200" s="282">
        <f>ROUND(I200*H200,2)</f>
        <v>0</v>
      </c>
      <c r="K200" s="283"/>
      <c r="L200" s="284"/>
      <c r="M200" s="285" t="s">
        <v>1</v>
      </c>
      <c r="N200" s="286" t="s">
        <v>40</v>
      </c>
      <c r="O200" s="92"/>
      <c r="P200" s="228">
        <f>O200*H200</f>
        <v>0</v>
      </c>
      <c r="Q200" s="228">
        <v>0.002</v>
      </c>
      <c r="R200" s="228">
        <f>Q200*H200</f>
        <v>0.002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318</v>
      </c>
      <c r="AT200" s="230" t="s">
        <v>656</v>
      </c>
      <c r="AU200" s="230" t="s">
        <v>85</v>
      </c>
      <c r="AY200" s="18" t="s">
        <v>161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83</v>
      </c>
      <c r="BK200" s="231">
        <f>ROUND(I200*H200,2)</f>
        <v>0</v>
      </c>
      <c r="BL200" s="18" t="s">
        <v>254</v>
      </c>
      <c r="BM200" s="230" t="s">
        <v>1586</v>
      </c>
    </row>
    <row r="201" s="2" customFormat="1" ht="16.5" customHeight="1">
      <c r="A201" s="39"/>
      <c r="B201" s="40"/>
      <c r="C201" s="218" t="s">
        <v>977</v>
      </c>
      <c r="D201" s="218" t="s">
        <v>162</v>
      </c>
      <c r="E201" s="219" t="s">
        <v>1587</v>
      </c>
      <c r="F201" s="220" t="s">
        <v>1588</v>
      </c>
      <c r="G201" s="221" t="s">
        <v>431</v>
      </c>
      <c r="H201" s="222">
        <v>7</v>
      </c>
      <c r="I201" s="223"/>
      <c r="J201" s="224">
        <f>ROUND(I201*H201,2)</f>
        <v>0</v>
      </c>
      <c r="K201" s="225"/>
      <c r="L201" s="45"/>
      <c r="M201" s="226" t="s">
        <v>1</v>
      </c>
      <c r="N201" s="227" t="s">
        <v>40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254</v>
      </c>
      <c r="AT201" s="230" t="s">
        <v>162</v>
      </c>
      <c r="AU201" s="230" t="s">
        <v>85</v>
      </c>
      <c r="AY201" s="18" t="s">
        <v>161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83</v>
      </c>
      <c r="BK201" s="231">
        <f>ROUND(I201*H201,2)</f>
        <v>0</v>
      </c>
      <c r="BL201" s="18" t="s">
        <v>254</v>
      </c>
      <c r="BM201" s="230" t="s">
        <v>1589</v>
      </c>
    </row>
    <row r="202" s="2" customFormat="1" ht="33" customHeight="1">
      <c r="A202" s="39"/>
      <c r="B202" s="40"/>
      <c r="C202" s="276" t="s">
        <v>1590</v>
      </c>
      <c r="D202" s="276" t="s">
        <v>656</v>
      </c>
      <c r="E202" s="277" t="s">
        <v>1591</v>
      </c>
      <c r="F202" s="278" t="s">
        <v>1592</v>
      </c>
      <c r="G202" s="279" t="s">
        <v>431</v>
      </c>
      <c r="H202" s="280">
        <v>7</v>
      </c>
      <c r="I202" s="281"/>
      <c r="J202" s="282">
        <f>ROUND(I202*H202,2)</f>
        <v>0</v>
      </c>
      <c r="K202" s="283"/>
      <c r="L202" s="284"/>
      <c r="M202" s="285" t="s">
        <v>1</v>
      </c>
      <c r="N202" s="286" t="s">
        <v>40</v>
      </c>
      <c r="O202" s="92"/>
      <c r="P202" s="228">
        <f>O202*H202</f>
        <v>0</v>
      </c>
      <c r="Q202" s="228">
        <v>0.00050000000000000001</v>
      </c>
      <c r="R202" s="228">
        <f>Q202*H202</f>
        <v>0.0035000000000000001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318</v>
      </c>
      <c r="AT202" s="230" t="s">
        <v>656</v>
      </c>
      <c r="AU202" s="230" t="s">
        <v>85</v>
      </c>
      <c r="AY202" s="18" t="s">
        <v>161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83</v>
      </c>
      <c r="BK202" s="231">
        <f>ROUND(I202*H202,2)</f>
        <v>0</v>
      </c>
      <c r="BL202" s="18" t="s">
        <v>254</v>
      </c>
      <c r="BM202" s="230" t="s">
        <v>1593</v>
      </c>
    </row>
    <row r="203" s="2" customFormat="1" ht="16.5" customHeight="1">
      <c r="A203" s="39"/>
      <c r="B203" s="40"/>
      <c r="C203" s="218" t="s">
        <v>986</v>
      </c>
      <c r="D203" s="218" t="s">
        <v>162</v>
      </c>
      <c r="E203" s="219" t="s">
        <v>1594</v>
      </c>
      <c r="F203" s="220" t="s">
        <v>1595</v>
      </c>
      <c r="G203" s="221" t="s">
        <v>431</v>
      </c>
      <c r="H203" s="222">
        <v>3</v>
      </c>
      <c r="I203" s="223"/>
      <c r="J203" s="224">
        <f>ROUND(I203*H203,2)</f>
        <v>0</v>
      </c>
      <c r="K203" s="225"/>
      <c r="L203" s="45"/>
      <c r="M203" s="226" t="s">
        <v>1</v>
      </c>
      <c r="N203" s="227" t="s">
        <v>40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254</v>
      </c>
      <c r="AT203" s="230" t="s">
        <v>162</v>
      </c>
      <c r="AU203" s="230" t="s">
        <v>85</v>
      </c>
      <c r="AY203" s="18" t="s">
        <v>161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83</v>
      </c>
      <c r="BK203" s="231">
        <f>ROUND(I203*H203,2)</f>
        <v>0</v>
      </c>
      <c r="BL203" s="18" t="s">
        <v>254</v>
      </c>
      <c r="BM203" s="230" t="s">
        <v>1596</v>
      </c>
    </row>
    <row r="204" s="2" customFormat="1" ht="37.8" customHeight="1">
      <c r="A204" s="39"/>
      <c r="B204" s="40"/>
      <c r="C204" s="276" t="s">
        <v>1597</v>
      </c>
      <c r="D204" s="276" t="s">
        <v>656</v>
      </c>
      <c r="E204" s="277" t="s">
        <v>1598</v>
      </c>
      <c r="F204" s="278" t="s">
        <v>1599</v>
      </c>
      <c r="G204" s="279" t="s">
        <v>431</v>
      </c>
      <c r="H204" s="280">
        <v>3</v>
      </c>
      <c r="I204" s="281"/>
      <c r="J204" s="282">
        <f>ROUND(I204*H204,2)</f>
        <v>0</v>
      </c>
      <c r="K204" s="283"/>
      <c r="L204" s="284"/>
      <c r="M204" s="285" t="s">
        <v>1</v>
      </c>
      <c r="N204" s="286" t="s">
        <v>40</v>
      </c>
      <c r="O204" s="92"/>
      <c r="P204" s="228">
        <f>O204*H204</f>
        <v>0</v>
      </c>
      <c r="Q204" s="228">
        <v>0.00051999999999999995</v>
      </c>
      <c r="R204" s="228">
        <f>Q204*H204</f>
        <v>0.0015599999999999998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318</v>
      </c>
      <c r="AT204" s="230" t="s">
        <v>656</v>
      </c>
      <c r="AU204" s="230" t="s">
        <v>85</v>
      </c>
      <c r="AY204" s="18" t="s">
        <v>161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83</v>
      </c>
      <c r="BK204" s="231">
        <f>ROUND(I204*H204,2)</f>
        <v>0</v>
      </c>
      <c r="BL204" s="18" t="s">
        <v>254</v>
      </c>
      <c r="BM204" s="230" t="s">
        <v>1600</v>
      </c>
    </row>
    <row r="205" s="2" customFormat="1" ht="24.15" customHeight="1">
      <c r="A205" s="39"/>
      <c r="B205" s="40"/>
      <c r="C205" s="218" t="s">
        <v>1008</v>
      </c>
      <c r="D205" s="218" t="s">
        <v>162</v>
      </c>
      <c r="E205" s="219" t="s">
        <v>1601</v>
      </c>
      <c r="F205" s="220" t="s">
        <v>1602</v>
      </c>
      <c r="G205" s="221" t="s">
        <v>431</v>
      </c>
      <c r="H205" s="222">
        <v>5</v>
      </c>
      <c r="I205" s="223"/>
      <c r="J205" s="224">
        <f>ROUND(I205*H205,2)</f>
        <v>0</v>
      </c>
      <c r="K205" s="225"/>
      <c r="L205" s="45"/>
      <c r="M205" s="226" t="s">
        <v>1</v>
      </c>
      <c r="N205" s="227" t="s">
        <v>40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254</v>
      </c>
      <c r="AT205" s="230" t="s">
        <v>162</v>
      </c>
      <c r="AU205" s="230" t="s">
        <v>85</v>
      </c>
      <c r="AY205" s="18" t="s">
        <v>161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83</v>
      </c>
      <c r="BK205" s="231">
        <f>ROUND(I205*H205,2)</f>
        <v>0</v>
      </c>
      <c r="BL205" s="18" t="s">
        <v>254</v>
      </c>
      <c r="BM205" s="230" t="s">
        <v>1603</v>
      </c>
    </row>
    <row r="206" s="2" customFormat="1" ht="24.15" customHeight="1">
      <c r="A206" s="39"/>
      <c r="B206" s="40"/>
      <c r="C206" s="276" t="s">
        <v>1013</v>
      </c>
      <c r="D206" s="276" t="s">
        <v>656</v>
      </c>
      <c r="E206" s="277" t="s">
        <v>1604</v>
      </c>
      <c r="F206" s="278" t="s">
        <v>1605</v>
      </c>
      <c r="G206" s="279" t="s">
        <v>431</v>
      </c>
      <c r="H206" s="280">
        <v>5</v>
      </c>
      <c r="I206" s="281"/>
      <c r="J206" s="282">
        <f>ROUND(I206*H206,2)</f>
        <v>0</v>
      </c>
      <c r="K206" s="283"/>
      <c r="L206" s="284"/>
      <c r="M206" s="285" t="s">
        <v>1</v>
      </c>
      <c r="N206" s="286" t="s">
        <v>40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318</v>
      </c>
      <c r="AT206" s="230" t="s">
        <v>656</v>
      </c>
      <c r="AU206" s="230" t="s">
        <v>85</v>
      </c>
      <c r="AY206" s="18" t="s">
        <v>161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83</v>
      </c>
      <c r="BK206" s="231">
        <f>ROUND(I206*H206,2)</f>
        <v>0</v>
      </c>
      <c r="BL206" s="18" t="s">
        <v>254</v>
      </c>
      <c r="BM206" s="230" t="s">
        <v>1606</v>
      </c>
    </row>
    <row r="207" s="2" customFormat="1" ht="16.5" customHeight="1">
      <c r="A207" s="39"/>
      <c r="B207" s="40"/>
      <c r="C207" s="218" t="s">
        <v>992</v>
      </c>
      <c r="D207" s="218" t="s">
        <v>162</v>
      </c>
      <c r="E207" s="219" t="s">
        <v>1607</v>
      </c>
      <c r="F207" s="220" t="s">
        <v>1608</v>
      </c>
      <c r="G207" s="221" t="s">
        <v>431</v>
      </c>
      <c r="H207" s="222">
        <v>10</v>
      </c>
      <c r="I207" s="223"/>
      <c r="J207" s="224">
        <f>ROUND(I207*H207,2)</f>
        <v>0</v>
      </c>
      <c r="K207" s="225"/>
      <c r="L207" s="45"/>
      <c r="M207" s="226" t="s">
        <v>1</v>
      </c>
      <c r="N207" s="227" t="s">
        <v>40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254</v>
      </c>
      <c r="AT207" s="230" t="s">
        <v>162</v>
      </c>
      <c r="AU207" s="230" t="s">
        <v>85</v>
      </c>
      <c r="AY207" s="18" t="s">
        <v>161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83</v>
      </c>
      <c r="BK207" s="231">
        <f>ROUND(I207*H207,2)</f>
        <v>0</v>
      </c>
      <c r="BL207" s="18" t="s">
        <v>254</v>
      </c>
      <c r="BM207" s="230" t="s">
        <v>1609</v>
      </c>
    </row>
    <row r="208" s="2" customFormat="1" ht="16.5" customHeight="1">
      <c r="A208" s="39"/>
      <c r="B208" s="40"/>
      <c r="C208" s="276" t="s">
        <v>1610</v>
      </c>
      <c r="D208" s="276" t="s">
        <v>656</v>
      </c>
      <c r="E208" s="277" t="s">
        <v>1611</v>
      </c>
      <c r="F208" s="278" t="s">
        <v>1612</v>
      </c>
      <c r="G208" s="279" t="s">
        <v>431</v>
      </c>
      <c r="H208" s="280">
        <v>10</v>
      </c>
      <c r="I208" s="281"/>
      <c r="J208" s="282">
        <f>ROUND(I208*H208,2)</f>
        <v>0</v>
      </c>
      <c r="K208" s="283"/>
      <c r="L208" s="284"/>
      <c r="M208" s="285" t="s">
        <v>1</v>
      </c>
      <c r="N208" s="286" t="s">
        <v>40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318</v>
      </c>
      <c r="AT208" s="230" t="s">
        <v>656</v>
      </c>
      <c r="AU208" s="230" t="s">
        <v>85</v>
      </c>
      <c r="AY208" s="18" t="s">
        <v>161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83</v>
      </c>
      <c r="BK208" s="231">
        <f>ROUND(I208*H208,2)</f>
        <v>0</v>
      </c>
      <c r="BL208" s="18" t="s">
        <v>254</v>
      </c>
      <c r="BM208" s="230" t="s">
        <v>1613</v>
      </c>
    </row>
    <row r="209" s="2" customFormat="1" ht="16.5" customHeight="1">
      <c r="A209" s="39"/>
      <c r="B209" s="40"/>
      <c r="C209" s="218" t="s">
        <v>996</v>
      </c>
      <c r="D209" s="218" t="s">
        <v>162</v>
      </c>
      <c r="E209" s="219" t="s">
        <v>1614</v>
      </c>
      <c r="F209" s="220" t="s">
        <v>1615</v>
      </c>
      <c r="G209" s="221" t="s">
        <v>431</v>
      </c>
      <c r="H209" s="222">
        <v>1</v>
      </c>
      <c r="I209" s="223"/>
      <c r="J209" s="224">
        <f>ROUND(I209*H209,2)</f>
        <v>0</v>
      </c>
      <c r="K209" s="225"/>
      <c r="L209" s="45"/>
      <c r="M209" s="226" t="s">
        <v>1</v>
      </c>
      <c r="N209" s="227" t="s">
        <v>40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254</v>
      </c>
      <c r="AT209" s="230" t="s">
        <v>162</v>
      </c>
      <c r="AU209" s="230" t="s">
        <v>85</v>
      </c>
      <c r="AY209" s="18" t="s">
        <v>161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83</v>
      </c>
      <c r="BK209" s="231">
        <f>ROUND(I209*H209,2)</f>
        <v>0</v>
      </c>
      <c r="BL209" s="18" t="s">
        <v>254</v>
      </c>
      <c r="BM209" s="230" t="s">
        <v>1616</v>
      </c>
    </row>
    <row r="210" s="2" customFormat="1" ht="16.5" customHeight="1">
      <c r="A210" s="39"/>
      <c r="B210" s="40"/>
      <c r="C210" s="276" t="s">
        <v>1617</v>
      </c>
      <c r="D210" s="276" t="s">
        <v>656</v>
      </c>
      <c r="E210" s="277" t="s">
        <v>1618</v>
      </c>
      <c r="F210" s="278" t="s">
        <v>1619</v>
      </c>
      <c r="G210" s="279" t="s">
        <v>431</v>
      </c>
      <c r="H210" s="280">
        <v>1</v>
      </c>
      <c r="I210" s="281"/>
      <c r="J210" s="282">
        <f>ROUND(I210*H210,2)</f>
        <v>0</v>
      </c>
      <c r="K210" s="283"/>
      <c r="L210" s="284"/>
      <c r="M210" s="285" t="s">
        <v>1</v>
      </c>
      <c r="N210" s="286" t="s">
        <v>40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318</v>
      </c>
      <c r="AT210" s="230" t="s">
        <v>656</v>
      </c>
      <c r="AU210" s="230" t="s">
        <v>85</v>
      </c>
      <c r="AY210" s="18" t="s">
        <v>161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83</v>
      </c>
      <c r="BK210" s="231">
        <f>ROUND(I210*H210,2)</f>
        <v>0</v>
      </c>
      <c r="BL210" s="18" t="s">
        <v>254</v>
      </c>
      <c r="BM210" s="230" t="s">
        <v>1620</v>
      </c>
    </row>
    <row r="211" s="2" customFormat="1" ht="16.5" customHeight="1">
      <c r="A211" s="39"/>
      <c r="B211" s="40"/>
      <c r="C211" s="218" t="s">
        <v>1002</v>
      </c>
      <c r="D211" s="218" t="s">
        <v>162</v>
      </c>
      <c r="E211" s="219" t="s">
        <v>1621</v>
      </c>
      <c r="F211" s="220" t="s">
        <v>1622</v>
      </c>
      <c r="G211" s="221" t="s">
        <v>431</v>
      </c>
      <c r="H211" s="222">
        <v>10</v>
      </c>
      <c r="I211" s="223"/>
      <c r="J211" s="224">
        <f>ROUND(I211*H211,2)</f>
        <v>0</v>
      </c>
      <c r="K211" s="225"/>
      <c r="L211" s="45"/>
      <c r="M211" s="226" t="s">
        <v>1</v>
      </c>
      <c r="N211" s="227" t="s">
        <v>40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254</v>
      </c>
      <c r="AT211" s="230" t="s">
        <v>162</v>
      </c>
      <c r="AU211" s="230" t="s">
        <v>85</v>
      </c>
      <c r="AY211" s="18" t="s">
        <v>161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83</v>
      </c>
      <c r="BK211" s="231">
        <f>ROUND(I211*H211,2)</f>
        <v>0</v>
      </c>
      <c r="BL211" s="18" t="s">
        <v>254</v>
      </c>
      <c r="BM211" s="230" t="s">
        <v>1623</v>
      </c>
    </row>
    <row r="212" s="2" customFormat="1" ht="21.75" customHeight="1">
      <c r="A212" s="39"/>
      <c r="B212" s="40"/>
      <c r="C212" s="218" t="s">
        <v>1624</v>
      </c>
      <c r="D212" s="218" t="s">
        <v>162</v>
      </c>
      <c r="E212" s="219" t="s">
        <v>1625</v>
      </c>
      <c r="F212" s="220" t="s">
        <v>1626</v>
      </c>
      <c r="G212" s="221" t="s">
        <v>431</v>
      </c>
      <c r="H212" s="222">
        <v>3</v>
      </c>
      <c r="I212" s="223"/>
      <c r="J212" s="224">
        <f>ROUND(I212*H212,2)</f>
        <v>0</v>
      </c>
      <c r="K212" s="225"/>
      <c r="L212" s="45"/>
      <c r="M212" s="226" t="s">
        <v>1</v>
      </c>
      <c r="N212" s="227" t="s">
        <v>40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254</v>
      </c>
      <c r="AT212" s="230" t="s">
        <v>162</v>
      </c>
      <c r="AU212" s="230" t="s">
        <v>85</v>
      </c>
      <c r="AY212" s="18" t="s">
        <v>161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83</v>
      </c>
      <c r="BK212" s="231">
        <f>ROUND(I212*H212,2)</f>
        <v>0</v>
      </c>
      <c r="BL212" s="18" t="s">
        <v>254</v>
      </c>
      <c r="BM212" s="230" t="s">
        <v>1627</v>
      </c>
    </row>
    <row r="213" s="2" customFormat="1" ht="24.15" customHeight="1">
      <c r="A213" s="39"/>
      <c r="B213" s="40"/>
      <c r="C213" s="218" t="s">
        <v>849</v>
      </c>
      <c r="D213" s="218" t="s">
        <v>162</v>
      </c>
      <c r="E213" s="219" t="s">
        <v>1628</v>
      </c>
      <c r="F213" s="220" t="s">
        <v>1629</v>
      </c>
      <c r="G213" s="221" t="s">
        <v>431</v>
      </c>
      <c r="H213" s="222">
        <v>1</v>
      </c>
      <c r="I213" s="223"/>
      <c r="J213" s="224">
        <f>ROUND(I213*H213,2)</f>
        <v>0</v>
      </c>
      <c r="K213" s="225"/>
      <c r="L213" s="45"/>
      <c r="M213" s="226" t="s">
        <v>1</v>
      </c>
      <c r="N213" s="227" t="s">
        <v>40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254</v>
      </c>
      <c r="AT213" s="230" t="s">
        <v>162</v>
      </c>
      <c r="AU213" s="230" t="s">
        <v>85</v>
      </c>
      <c r="AY213" s="18" t="s">
        <v>161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83</v>
      </c>
      <c r="BK213" s="231">
        <f>ROUND(I213*H213,2)</f>
        <v>0</v>
      </c>
      <c r="BL213" s="18" t="s">
        <v>254</v>
      </c>
      <c r="BM213" s="230" t="s">
        <v>1630</v>
      </c>
    </row>
    <row r="214" s="2" customFormat="1" ht="24.15" customHeight="1">
      <c r="A214" s="39"/>
      <c r="B214" s="40"/>
      <c r="C214" s="276" t="s">
        <v>1291</v>
      </c>
      <c r="D214" s="276" t="s">
        <v>656</v>
      </c>
      <c r="E214" s="277" t="s">
        <v>1631</v>
      </c>
      <c r="F214" s="278" t="s">
        <v>1632</v>
      </c>
      <c r="G214" s="279" t="s">
        <v>431</v>
      </c>
      <c r="H214" s="280">
        <v>1</v>
      </c>
      <c r="I214" s="281"/>
      <c r="J214" s="282">
        <f>ROUND(I214*H214,2)</f>
        <v>0</v>
      </c>
      <c r="K214" s="283"/>
      <c r="L214" s="284"/>
      <c r="M214" s="285" t="s">
        <v>1</v>
      </c>
      <c r="N214" s="286" t="s">
        <v>40</v>
      </c>
      <c r="O214" s="92"/>
      <c r="P214" s="228">
        <f>O214*H214</f>
        <v>0</v>
      </c>
      <c r="Q214" s="228">
        <v>0.11</v>
      </c>
      <c r="R214" s="228">
        <f>Q214*H214</f>
        <v>0.11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318</v>
      </c>
      <c r="AT214" s="230" t="s">
        <v>656</v>
      </c>
      <c r="AU214" s="230" t="s">
        <v>85</v>
      </c>
      <c r="AY214" s="18" t="s">
        <v>161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83</v>
      </c>
      <c r="BK214" s="231">
        <f>ROUND(I214*H214,2)</f>
        <v>0</v>
      </c>
      <c r="BL214" s="18" t="s">
        <v>254</v>
      </c>
      <c r="BM214" s="230" t="s">
        <v>1633</v>
      </c>
    </row>
    <row r="215" s="2" customFormat="1" ht="24.15" customHeight="1">
      <c r="A215" s="39"/>
      <c r="B215" s="40"/>
      <c r="C215" s="218" t="s">
        <v>1114</v>
      </c>
      <c r="D215" s="218" t="s">
        <v>162</v>
      </c>
      <c r="E215" s="219" t="s">
        <v>1634</v>
      </c>
      <c r="F215" s="220" t="s">
        <v>1635</v>
      </c>
      <c r="G215" s="221" t="s">
        <v>431</v>
      </c>
      <c r="H215" s="222">
        <v>1</v>
      </c>
      <c r="I215" s="223"/>
      <c r="J215" s="224">
        <f>ROUND(I215*H215,2)</f>
        <v>0</v>
      </c>
      <c r="K215" s="225"/>
      <c r="L215" s="45"/>
      <c r="M215" s="226" t="s">
        <v>1</v>
      </c>
      <c r="N215" s="227" t="s">
        <v>40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254</v>
      </c>
      <c r="AT215" s="230" t="s">
        <v>162</v>
      </c>
      <c r="AU215" s="230" t="s">
        <v>85</v>
      </c>
      <c r="AY215" s="18" t="s">
        <v>161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83</v>
      </c>
      <c r="BK215" s="231">
        <f>ROUND(I215*H215,2)</f>
        <v>0</v>
      </c>
      <c r="BL215" s="18" t="s">
        <v>254</v>
      </c>
      <c r="BM215" s="230" t="s">
        <v>1636</v>
      </c>
    </row>
    <row r="216" s="2" customFormat="1" ht="24.15" customHeight="1">
      <c r="A216" s="39"/>
      <c r="B216" s="40"/>
      <c r="C216" s="276" t="s">
        <v>1637</v>
      </c>
      <c r="D216" s="276" t="s">
        <v>656</v>
      </c>
      <c r="E216" s="277" t="s">
        <v>1638</v>
      </c>
      <c r="F216" s="278" t="s">
        <v>1639</v>
      </c>
      <c r="G216" s="279" t="s">
        <v>431</v>
      </c>
      <c r="H216" s="280">
        <v>1</v>
      </c>
      <c r="I216" s="281"/>
      <c r="J216" s="282">
        <f>ROUND(I216*H216,2)</f>
        <v>0</v>
      </c>
      <c r="K216" s="283"/>
      <c r="L216" s="284"/>
      <c r="M216" s="285" t="s">
        <v>1</v>
      </c>
      <c r="N216" s="286" t="s">
        <v>40</v>
      </c>
      <c r="O216" s="92"/>
      <c r="P216" s="228">
        <f>O216*H216</f>
        <v>0</v>
      </c>
      <c r="Q216" s="228">
        <v>0.0035999999999999999</v>
      </c>
      <c r="R216" s="228">
        <f>Q216*H216</f>
        <v>0.0035999999999999999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318</v>
      </c>
      <c r="AT216" s="230" t="s">
        <v>656</v>
      </c>
      <c r="AU216" s="230" t="s">
        <v>85</v>
      </c>
      <c r="AY216" s="18" t="s">
        <v>161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83</v>
      </c>
      <c r="BK216" s="231">
        <f>ROUND(I216*H216,2)</f>
        <v>0</v>
      </c>
      <c r="BL216" s="18" t="s">
        <v>254</v>
      </c>
      <c r="BM216" s="230" t="s">
        <v>1640</v>
      </c>
    </row>
    <row r="217" s="2" customFormat="1" ht="16.5" customHeight="1">
      <c r="A217" s="39"/>
      <c r="B217" s="40"/>
      <c r="C217" s="218" t="s">
        <v>1123</v>
      </c>
      <c r="D217" s="218" t="s">
        <v>162</v>
      </c>
      <c r="E217" s="219" t="s">
        <v>1641</v>
      </c>
      <c r="F217" s="220" t="s">
        <v>1642</v>
      </c>
      <c r="G217" s="221" t="s">
        <v>431</v>
      </c>
      <c r="H217" s="222">
        <v>2</v>
      </c>
      <c r="I217" s="223"/>
      <c r="J217" s="224">
        <f>ROUND(I217*H217,2)</f>
        <v>0</v>
      </c>
      <c r="K217" s="225"/>
      <c r="L217" s="45"/>
      <c r="M217" s="226" t="s">
        <v>1</v>
      </c>
      <c r="N217" s="227" t="s">
        <v>40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254</v>
      </c>
      <c r="AT217" s="230" t="s">
        <v>162</v>
      </c>
      <c r="AU217" s="230" t="s">
        <v>85</v>
      </c>
      <c r="AY217" s="18" t="s">
        <v>161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83</v>
      </c>
      <c r="BK217" s="231">
        <f>ROUND(I217*H217,2)</f>
        <v>0</v>
      </c>
      <c r="BL217" s="18" t="s">
        <v>254</v>
      </c>
      <c r="BM217" s="230" t="s">
        <v>1643</v>
      </c>
    </row>
    <row r="218" s="2" customFormat="1" ht="24.15" customHeight="1">
      <c r="A218" s="39"/>
      <c r="B218" s="40"/>
      <c r="C218" s="276" t="s">
        <v>1644</v>
      </c>
      <c r="D218" s="276" t="s">
        <v>656</v>
      </c>
      <c r="E218" s="277" t="s">
        <v>1645</v>
      </c>
      <c r="F218" s="278" t="s">
        <v>1646</v>
      </c>
      <c r="G218" s="279" t="s">
        <v>431</v>
      </c>
      <c r="H218" s="280">
        <v>2</v>
      </c>
      <c r="I218" s="281"/>
      <c r="J218" s="282">
        <f>ROUND(I218*H218,2)</f>
        <v>0</v>
      </c>
      <c r="K218" s="283"/>
      <c r="L218" s="284"/>
      <c r="M218" s="285" t="s">
        <v>1</v>
      </c>
      <c r="N218" s="286" t="s">
        <v>40</v>
      </c>
      <c r="O218" s="92"/>
      <c r="P218" s="228">
        <f>O218*H218</f>
        <v>0</v>
      </c>
      <c r="Q218" s="228">
        <v>0.002</v>
      </c>
      <c r="R218" s="228">
        <f>Q218*H218</f>
        <v>0.0040000000000000001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318</v>
      </c>
      <c r="AT218" s="230" t="s">
        <v>656</v>
      </c>
      <c r="AU218" s="230" t="s">
        <v>85</v>
      </c>
      <c r="AY218" s="18" t="s">
        <v>161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83</v>
      </c>
      <c r="BK218" s="231">
        <f>ROUND(I218*H218,2)</f>
        <v>0</v>
      </c>
      <c r="BL218" s="18" t="s">
        <v>254</v>
      </c>
      <c r="BM218" s="230" t="s">
        <v>1647</v>
      </c>
    </row>
    <row r="219" s="2" customFormat="1" ht="16.5" customHeight="1">
      <c r="A219" s="39"/>
      <c r="B219" s="40"/>
      <c r="C219" s="218" t="s">
        <v>1127</v>
      </c>
      <c r="D219" s="218" t="s">
        <v>162</v>
      </c>
      <c r="E219" s="219" t="s">
        <v>1648</v>
      </c>
      <c r="F219" s="220" t="s">
        <v>1649</v>
      </c>
      <c r="G219" s="221" t="s">
        <v>431</v>
      </c>
      <c r="H219" s="222">
        <v>1</v>
      </c>
      <c r="I219" s="223"/>
      <c r="J219" s="224">
        <f>ROUND(I219*H219,2)</f>
        <v>0</v>
      </c>
      <c r="K219" s="225"/>
      <c r="L219" s="45"/>
      <c r="M219" s="226" t="s">
        <v>1</v>
      </c>
      <c r="N219" s="227" t="s">
        <v>40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254</v>
      </c>
      <c r="AT219" s="230" t="s">
        <v>162</v>
      </c>
      <c r="AU219" s="230" t="s">
        <v>85</v>
      </c>
      <c r="AY219" s="18" t="s">
        <v>161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83</v>
      </c>
      <c r="BK219" s="231">
        <f>ROUND(I219*H219,2)</f>
        <v>0</v>
      </c>
      <c r="BL219" s="18" t="s">
        <v>254</v>
      </c>
      <c r="BM219" s="230" t="s">
        <v>1650</v>
      </c>
    </row>
    <row r="220" s="2" customFormat="1" ht="24.15" customHeight="1">
      <c r="A220" s="39"/>
      <c r="B220" s="40"/>
      <c r="C220" s="276" t="s">
        <v>1651</v>
      </c>
      <c r="D220" s="276" t="s">
        <v>656</v>
      </c>
      <c r="E220" s="277" t="s">
        <v>1652</v>
      </c>
      <c r="F220" s="278" t="s">
        <v>1653</v>
      </c>
      <c r="G220" s="279" t="s">
        <v>431</v>
      </c>
      <c r="H220" s="280">
        <v>1</v>
      </c>
      <c r="I220" s="281"/>
      <c r="J220" s="282">
        <f>ROUND(I220*H220,2)</f>
        <v>0</v>
      </c>
      <c r="K220" s="283"/>
      <c r="L220" s="284"/>
      <c r="M220" s="285" t="s">
        <v>1</v>
      </c>
      <c r="N220" s="286" t="s">
        <v>40</v>
      </c>
      <c r="O220" s="92"/>
      <c r="P220" s="228">
        <f>O220*H220</f>
        <v>0</v>
      </c>
      <c r="Q220" s="228">
        <v>0.002</v>
      </c>
      <c r="R220" s="228">
        <f>Q220*H220</f>
        <v>0.002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318</v>
      </c>
      <c r="AT220" s="230" t="s">
        <v>656</v>
      </c>
      <c r="AU220" s="230" t="s">
        <v>85</v>
      </c>
      <c r="AY220" s="18" t="s">
        <v>161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83</v>
      </c>
      <c r="BK220" s="231">
        <f>ROUND(I220*H220,2)</f>
        <v>0</v>
      </c>
      <c r="BL220" s="18" t="s">
        <v>254</v>
      </c>
      <c r="BM220" s="230" t="s">
        <v>1654</v>
      </c>
    </row>
    <row r="221" s="2" customFormat="1" ht="16.5" customHeight="1">
      <c r="A221" s="39"/>
      <c r="B221" s="40"/>
      <c r="C221" s="218" t="s">
        <v>1131</v>
      </c>
      <c r="D221" s="218" t="s">
        <v>162</v>
      </c>
      <c r="E221" s="219" t="s">
        <v>1655</v>
      </c>
      <c r="F221" s="220" t="s">
        <v>1656</v>
      </c>
      <c r="G221" s="221" t="s">
        <v>431</v>
      </c>
      <c r="H221" s="222">
        <v>1</v>
      </c>
      <c r="I221" s="223"/>
      <c r="J221" s="224">
        <f>ROUND(I221*H221,2)</f>
        <v>0</v>
      </c>
      <c r="K221" s="225"/>
      <c r="L221" s="45"/>
      <c r="M221" s="226" t="s">
        <v>1</v>
      </c>
      <c r="N221" s="227" t="s">
        <v>40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254</v>
      </c>
      <c r="AT221" s="230" t="s">
        <v>162</v>
      </c>
      <c r="AU221" s="230" t="s">
        <v>85</v>
      </c>
      <c r="AY221" s="18" t="s">
        <v>161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83</v>
      </c>
      <c r="BK221" s="231">
        <f>ROUND(I221*H221,2)</f>
        <v>0</v>
      </c>
      <c r="BL221" s="18" t="s">
        <v>254</v>
      </c>
      <c r="BM221" s="230" t="s">
        <v>1657</v>
      </c>
    </row>
    <row r="222" s="2" customFormat="1" ht="21.75" customHeight="1">
      <c r="A222" s="39"/>
      <c r="B222" s="40"/>
      <c r="C222" s="276" t="s">
        <v>1658</v>
      </c>
      <c r="D222" s="276" t="s">
        <v>656</v>
      </c>
      <c r="E222" s="277" t="s">
        <v>1659</v>
      </c>
      <c r="F222" s="278" t="s">
        <v>1660</v>
      </c>
      <c r="G222" s="279" t="s">
        <v>431</v>
      </c>
      <c r="H222" s="280">
        <v>1</v>
      </c>
      <c r="I222" s="281"/>
      <c r="J222" s="282">
        <f>ROUND(I222*H222,2)</f>
        <v>0</v>
      </c>
      <c r="K222" s="283"/>
      <c r="L222" s="284"/>
      <c r="M222" s="285" t="s">
        <v>1</v>
      </c>
      <c r="N222" s="286" t="s">
        <v>40</v>
      </c>
      <c r="O222" s="92"/>
      <c r="P222" s="228">
        <f>O222*H222</f>
        <v>0</v>
      </c>
      <c r="Q222" s="228">
        <v>0.00010000000000000001</v>
      </c>
      <c r="R222" s="228">
        <f>Q222*H222</f>
        <v>0.00010000000000000001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318</v>
      </c>
      <c r="AT222" s="230" t="s">
        <v>656</v>
      </c>
      <c r="AU222" s="230" t="s">
        <v>85</v>
      </c>
      <c r="AY222" s="18" t="s">
        <v>161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83</v>
      </c>
      <c r="BK222" s="231">
        <f>ROUND(I222*H222,2)</f>
        <v>0</v>
      </c>
      <c r="BL222" s="18" t="s">
        <v>254</v>
      </c>
      <c r="BM222" s="230" t="s">
        <v>1661</v>
      </c>
    </row>
    <row r="223" s="2" customFormat="1" ht="16.5" customHeight="1">
      <c r="A223" s="39"/>
      <c r="B223" s="40"/>
      <c r="C223" s="218" t="s">
        <v>1139</v>
      </c>
      <c r="D223" s="218" t="s">
        <v>162</v>
      </c>
      <c r="E223" s="219" t="s">
        <v>1662</v>
      </c>
      <c r="F223" s="220" t="s">
        <v>1663</v>
      </c>
      <c r="G223" s="221" t="s">
        <v>431</v>
      </c>
      <c r="H223" s="222">
        <v>1</v>
      </c>
      <c r="I223" s="223"/>
      <c r="J223" s="224">
        <f>ROUND(I223*H223,2)</f>
        <v>0</v>
      </c>
      <c r="K223" s="225"/>
      <c r="L223" s="45"/>
      <c r="M223" s="226" t="s">
        <v>1</v>
      </c>
      <c r="N223" s="227" t="s">
        <v>40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254</v>
      </c>
      <c r="AT223" s="230" t="s">
        <v>162</v>
      </c>
      <c r="AU223" s="230" t="s">
        <v>85</v>
      </c>
      <c r="AY223" s="18" t="s">
        <v>161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83</v>
      </c>
      <c r="BK223" s="231">
        <f>ROUND(I223*H223,2)</f>
        <v>0</v>
      </c>
      <c r="BL223" s="18" t="s">
        <v>254</v>
      </c>
      <c r="BM223" s="230" t="s">
        <v>1664</v>
      </c>
    </row>
    <row r="224" s="2" customFormat="1" ht="16.5" customHeight="1">
      <c r="A224" s="39"/>
      <c r="B224" s="40"/>
      <c r="C224" s="276" t="s">
        <v>1665</v>
      </c>
      <c r="D224" s="276" t="s">
        <v>656</v>
      </c>
      <c r="E224" s="277" t="s">
        <v>1666</v>
      </c>
      <c r="F224" s="278" t="s">
        <v>1667</v>
      </c>
      <c r="G224" s="279" t="s">
        <v>431</v>
      </c>
      <c r="H224" s="280">
        <v>1</v>
      </c>
      <c r="I224" s="281"/>
      <c r="J224" s="282">
        <f>ROUND(I224*H224,2)</f>
        <v>0</v>
      </c>
      <c r="K224" s="283"/>
      <c r="L224" s="284"/>
      <c r="M224" s="285" t="s">
        <v>1</v>
      </c>
      <c r="N224" s="286" t="s">
        <v>40</v>
      </c>
      <c r="O224" s="92"/>
      <c r="P224" s="228">
        <f>O224*H224</f>
        <v>0</v>
      </c>
      <c r="Q224" s="228">
        <v>0.00010000000000000001</v>
      </c>
      <c r="R224" s="228">
        <f>Q224*H224</f>
        <v>0.00010000000000000001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318</v>
      </c>
      <c r="AT224" s="230" t="s">
        <v>656</v>
      </c>
      <c r="AU224" s="230" t="s">
        <v>85</v>
      </c>
      <c r="AY224" s="18" t="s">
        <v>161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83</v>
      </c>
      <c r="BK224" s="231">
        <f>ROUND(I224*H224,2)</f>
        <v>0</v>
      </c>
      <c r="BL224" s="18" t="s">
        <v>254</v>
      </c>
      <c r="BM224" s="230" t="s">
        <v>1668</v>
      </c>
    </row>
    <row r="225" s="2" customFormat="1" ht="16.5" customHeight="1">
      <c r="A225" s="39"/>
      <c r="B225" s="40"/>
      <c r="C225" s="218" t="s">
        <v>1119</v>
      </c>
      <c r="D225" s="218" t="s">
        <v>162</v>
      </c>
      <c r="E225" s="219" t="s">
        <v>1669</v>
      </c>
      <c r="F225" s="220" t="s">
        <v>1670</v>
      </c>
      <c r="G225" s="221" t="s">
        <v>431</v>
      </c>
      <c r="H225" s="222">
        <v>1</v>
      </c>
      <c r="I225" s="223"/>
      <c r="J225" s="224">
        <f>ROUND(I225*H225,2)</f>
        <v>0</v>
      </c>
      <c r="K225" s="225"/>
      <c r="L225" s="45"/>
      <c r="M225" s="226" t="s">
        <v>1</v>
      </c>
      <c r="N225" s="227" t="s">
        <v>40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254</v>
      </c>
      <c r="AT225" s="230" t="s">
        <v>162</v>
      </c>
      <c r="AU225" s="230" t="s">
        <v>85</v>
      </c>
      <c r="AY225" s="18" t="s">
        <v>161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83</v>
      </c>
      <c r="BK225" s="231">
        <f>ROUND(I225*H225,2)</f>
        <v>0</v>
      </c>
      <c r="BL225" s="18" t="s">
        <v>254</v>
      </c>
      <c r="BM225" s="230" t="s">
        <v>1671</v>
      </c>
    </row>
    <row r="226" s="2" customFormat="1" ht="24.15" customHeight="1">
      <c r="A226" s="39"/>
      <c r="B226" s="40"/>
      <c r="C226" s="276" t="s">
        <v>1672</v>
      </c>
      <c r="D226" s="276" t="s">
        <v>656</v>
      </c>
      <c r="E226" s="277" t="s">
        <v>1673</v>
      </c>
      <c r="F226" s="278" t="s">
        <v>1674</v>
      </c>
      <c r="G226" s="279" t="s">
        <v>431</v>
      </c>
      <c r="H226" s="280">
        <v>1</v>
      </c>
      <c r="I226" s="281"/>
      <c r="J226" s="282">
        <f>ROUND(I226*H226,2)</f>
        <v>0</v>
      </c>
      <c r="K226" s="283"/>
      <c r="L226" s="284"/>
      <c r="M226" s="285" t="s">
        <v>1</v>
      </c>
      <c r="N226" s="286" t="s">
        <v>40</v>
      </c>
      <c r="O226" s="92"/>
      <c r="P226" s="228">
        <f>O226*H226</f>
        <v>0</v>
      </c>
      <c r="Q226" s="228">
        <v>0.00040000000000000002</v>
      </c>
      <c r="R226" s="228">
        <f>Q226*H226</f>
        <v>0.00040000000000000002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318</v>
      </c>
      <c r="AT226" s="230" t="s">
        <v>656</v>
      </c>
      <c r="AU226" s="230" t="s">
        <v>85</v>
      </c>
      <c r="AY226" s="18" t="s">
        <v>161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83</v>
      </c>
      <c r="BK226" s="231">
        <f>ROUND(I226*H226,2)</f>
        <v>0</v>
      </c>
      <c r="BL226" s="18" t="s">
        <v>254</v>
      </c>
      <c r="BM226" s="230" t="s">
        <v>1675</v>
      </c>
    </row>
    <row r="227" s="2" customFormat="1" ht="16.5" customHeight="1">
      <c r="A227" s="39"/>
      <c r="B227" s="40"/>
      <c r="C227" s="218" t="s">
        <v>1144</v>
      </c>
      <c r="D227" s="218" t="s">
        <v>162</v>
      </c>
      <c r="E227" s="219" t="s">
        <v>1676</v>
      </c>
      <c r="F227" s="220" t="s">
        <v>1677</v>
      </c>
      <c r="G227" s="221" t="s">
        <v>431</v>
      </c>
      <c r="H227" s="222">
        <v>1</v>
      </c>
      <c r="I227" s="223"/>
      <c r="J227" s="224">
        <f>ROUND(I227*H227,2)</f>
        <v>0</v>
      </c>
      <c r="K227" s="225"/>
      <c r="L227" s="45"/>
      <c r="M227" s="226" t="s">
        <v>1</v>
      </c>
      <c r="N227" s="227" t="s">
        <v>40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254</v>
      </c>
      <c r="AT227" s="230" t="s">
        <v>162</v>
      </c>
      <c r="AU227" s="230" t="s">
        <v>85</v>
      </c>
      <c r="AY227" s="18" t="s">
        <v>161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83</v>
      </c>
      <c r="BK227" s="231">
        <f>ROUND(I227*H227,2)</f>
        <v>0</v>
      </c>
      <c r="BL227" s="18" t="s">
        <v>254</v>
      </c>
      <c r="BM227" s="230" t="s">
        <v>1678</v>
      </c>
    </row>
    <row r="228" s="2" customFormat="1" ht="24.15" customHeight="1">
      <c r="A228" s="39"/>
      <c r="B228" s="40"/>
      <c r="C228" s="276" t="s">
        <v>1679</v>
      </c>
      <c r="D228" s="276" t="s">
        <v>656</v>
      </c>
      <c r="E228" s="277" t="s">
        <v>1680</v>
      </c>
      <c r="F228" s="278" t="s">
        <v>1681</v>
      </c>
      <c r="G228" s="279" t="s">
        <v>431</v>
      </c>
      <c r="H228" s="280">
        <v>1</v>
      </c>
      <c r="I228" s="281"/>
      <c r="J228" s="282">
        <f>ROUND(I228*H228,2)</f>
        <v>0</v>
      </c>
      <c r="K228" s="283"/>
      <c r="L228" s="284"/>
      <c r="M228" s="285" t="s">
        <v>1</v>
      </c>
      <c r="N228" s="286" t="s">
        <v>40</v>
      </c>
      <c r="O228" s="92"/>
      <c r="P228" s="228">
        <f>O228*H228</f>
        <v>0</v>
      </c>
      <c r="Q228" s="228">
        <v>0.0030000000000000001</v>
      </c>
      <c r="R228" s="228">
        <f>Q228*H228</f>
        <v>0.0030000000000000001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318</v>
      </c>
      <c r="AT228" s="230" t="s">
        <v>656</v>
      </c>
      <c r="AU228" s="230" t="s">
        <v>85</v>
      </c>
      <c r="AY228" s="18" t="s">
        <v>161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83</v>
      </c>
      <c r="BK228" s="231">
        <f>ROUND(I228*H228,2)</f>
        <v>0</v>
      </c>
      <c r="BL228" s="18" t="s">
        <v>254</v>
      </c>
      <c r="BM228" s="230" t="s">
        <v>1682</v>
      </c>
    </row>
    <row r="229" s="2" customFormat="1" ht="37.8" customHeight="1">
      <c r="A229" s="39"/>
      <c r="B229" s="40"/>
      <c r="C229" s="218" t="s">
        <v>1156</v>
      </c>
      <c r="D229" s="218" t="s">
        <v>162</v>
      </c>
      <c r="E229" s="219" t="s">
        <v>1683</v>
      </c>
      <c r="F229" s="220" t="s">
        <v>1684</v>
      </c>
      <c r="G229" s="221" t="s">
        <v>431</v>
      </c>
      <c r="H229" s="222">
        <v>5</v>
      </c>
      <c r="I229" s="223"/>
      <c r="J229" s="224">
        <f>ROUND(I229*H229,2)</f>
        <v>0</v>
      </c>
      <c r="K229" s="225"/>
      <c r="L229" s="45"/>
      <c r="M229" s="226" t="s">
        <v>1</v>
      </c>
      <c r="N229" s="227" t="s">
        <v>40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254</v>
      </c>
      <c r="AT229" s="230" t="s">
        <v>162</v>
      </c>
      <c r="AU229" s="230" t="s">
        <v>85</v>
      </c>
      <c r="AY229" s="18" t="s">
        <v>161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83</v>
      </c>
      <c r="BK229" s="231">
        <f>ROUND(I229*H229,2)</f>
        <v>0</v>
      </c>
      <c r="BL229" s="18" t="s">
        <v>254</v>
      </c>
      <c r="BM229" s="230" t="s">
        <v>1685</v>
      </c>
    </row>
    <row r="230" s="2" customFormat="1" ht="24.15" customHeight="1">
      <c r="A230" s="39"/>
      <c r="B230" s="40"/>
      <c r="C230" s="276" t="s">
        <v>1160</v>
      </c>
      <c r="D230" s="276" t="s">
        <v>656</v>
      </c>
      <c r="E230" s="277" t="s">
        <v>1686</v>
      </c>
      <c r="F230" s="278" t="s">
        <v>1687</v>
      </c>
      <c r="G230" s="279" t="s">
        <v>431</v>
      </c>
      <c r="H230" s="280">
        <v>3</v>
      </c>
      <c r="I230" s="281"/>
      <c r="J230" s="282">
        <f>ROUND(I230*H230,2)</f>
        <v>0</v>
      </c>
      <c r="K230" s="283"/>
      <c r="L230" s="284"/>
      <c r="M230" s="285" t="s">
        <v>1</v>
      </c>
      <c r="N230" s="286" t="s">
        <v>40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318</v>
      </c>
      <c r="AT230" s="230" t="s">
        <v>656</v>
      </c>
      <c r="AU230" s="230" t="s">
        <v>85</v>
      </c>
      <c r="AY230" s="18" t="s">
        <v>161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83</v>
      </c>
      <c r="BK230" s="231">
        <f>ROUND(I230*H230,2)</f>
        <v>0</v>
      </c>
      <c r="BL230" s="18" t="s">
        <v>254</v>
      </c>
      <c r="BM230" s="230" t="s">
        <v>1688</v>
      </c>
    </row>
    <row r="231" s="2" customFormat="1" ht="16.5" customHeight="1">
      <c r="A231" s="39"/>
      <c r="B231" s="40"/>
      <c r="C231" s="276" t="s">
        <v>663</v>
      </c>
      <c r="D231" s="276" t="s">
        <v>656</v>
      </c>
      <c r="E231" s="277" t="s">
        <v>1689</v>
      </c>
      <c r="F231" s="278" t="s">
        <v>1690</v>
      </c>
      <c r="G231" s="279" t="s">
        <v>431</v>
      </c>
      <c r="H231" s="280">
        <v>3</v>
      </c>
      <c r="I231" s="281"/>
      <c r="J231" s="282">
        <f>ROUND(I231*H231,2)</f>
        <v>0</v>
      </c>
      <c r="K231" s="283"/>
      <c r="L231" s="284"/>
      <c r="M231" s="285" t="s">
        <v>1</v>
      </c>
      <c r="N231" s="286" t="s">
        <v>40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318</v>
      </c>
      <c r="AT231" s="230" t="s">
        <v>656</v>
      </c>
      <c r="AU231" s="230" t="s">
        <v>85</v>
      </c>
      <c r="AY231" s="18" t="s">
        <v>161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83</v>
      </c>
      <c r="BK231" s="231">
        <f>ROUND(I231*H231,2)</f>
        <v>0</v>
      </c>
      <c r="BL231" s="18" t="s">
        <v>254</v>
      </c>
      <c r="BM231" s="230" t="s">
        <v>1691</v>
      </c>
    </row>
    <row r="232" s="2" customFormat="1" ht="16.5" customHeight="1">
      <c r="A232" s="39"/>
      <c r="B232" s="40"/>
      <c r="C232" s="276" t="s">
        <v>1170</v>
      </c>
      <c r="D232" s="276" t="s">
        <v>656</v>
      </c>
      <c r="E232" s="277" t="s">
        <v>1692</v>
      </c>
      <c r="F232" s="278" t="s">
        <v>1693</v>
      </c>
      <c r="G232" s="279" t="s">
        <v>431</v>
      </c>
      <c r="H232" s="280">
        <v>3</v>
      </c>
      <c r="I232" s="281"/>
      <c r="J232" s="282">
        <f>ROUND(I232*H232,2)</f>
        <v>0</v>
      </c>
      <c r="K232" s="283"/>
      <c r="L232" s="284"/>
      <c r="M232" s="285" t="s">
        <v>1</v>
      </c>
      <c r="N232" s="286" t="s">
        <v>40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318</v>
      </c>
      <c r="AT232" s="230" t="s">
        <v>656</v>
      </c>
      <c r="AU232" s="230" t="s">
        <v>85</v>
      </c>
      <c r="AY232" s="18" t="s">
        <v>161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83</v>
      </c>
      <c r="BK232" s="231">
        <f>ROUND(I232*H232,2)</f>
        <v>0</v>
      </c>
      <c r="BL232" s="18" t="s">
        <v>254</v>
      </c>
      <c r="BM232" s="230" t="s">
        <v>1694</v>
      </c>
    </row>
    <row r="233" s="2" customFormat="1" ht="16.5" customHeight="1">
      <c r="A233" s="39"/>
      <c r="B233" s="40"/>
      <c r="C233" s="276" t="s">
        <v>668</v>
      </c>
      <c r="D233" s="276" t="s">
        <v>656</v>
      </c>
      <c r="E233" s="277" t="s">
        <v>1695</v>
      </c>
      <c r="F233" s="278" t="s">
        <v>1696</v>
      </c>
      <c r="G233" s="279" t="s">
        <v>431</v>
      </c>
      <c r="H233" s="280">
        <v>6</v>
      </c>
      <c r="I233" s="281"/>
      <c r="J233" s="282">
        <f>ROUND(I233*H233,2)</f>
        <v>0</v>
      </c>
      <c r="K233" s="283"/>
      <c r="L233" s="284"/>
      <c r="M233" s="285" t="s">
        <v>1</v>
      </c>
      <c r="N233" s="286" t="s">
        <v>40</v>
      </c>
      <c r="O233" s="92"/>
      <c r="P233" s="228">
        <f>O233*H233</f>
        <v>0</v>
      </c>
      <c r="Q233" s="228">
        <v>1.0000000000000001E-05</v>
      </c>
      <c r="R233" s="228">
        <f>Q233*H233</f>
        <v>6.0000000000000008E-05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318</v>
      </c>
      <c r="AT233" s="230" t="s">
        <v>656</v>
      </c>
      <c r="AU233" s="230" t="s">
        <v>85</v>
      </c>
      <c r="AY233" s="18" t="s">
        <v>161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83</v>
      </c>
      <c r="BK233" s="231">
        <f>ROUND(I233*H233,2)</f>
        <v>0</v>
      </c>
      <c r="BL233" s="18" t="s">
        <v>254</v>
      </c>
      <c r="BM233" s="230" t="s">
        <v>1697</v>
      </c>
    </row>
    <row r="234" s="2" customFormat="1" ht="24.15" customHeight="1">
      <c r="A234" s="39"/>
      <c r="B234" s="40"/>
      <c r="C234" s="218" t="s">
        <v>654</v>
      </c>
      <c r="D234" s="218" t="s">
        <v>162</v>
      </c>
      <c r="E234" s="219" t="s">
        <v>1698</v>
      </c>
      <c r="F234" s="220" t="s">
        <v>1699</v>
      </c>
      <c r="G234" s="221" t="s">
        <v>431</v>
      </c>
      <c r="H234" s="222">
        <v>6</v>
      </c>
      <c r="I234" s="223"/>
      <c r="J234" s="224">
        <f>ROUND(I234*H234,2)</f>
        <v>0</v>
      </c>
      <c r="K234" s="225"/>
      <c r="L234" s="45"/>
      <c r="M234" s="226" t="s">
        <v>1</v>
      </c>
      <c r="N234" s="227" t="s">
        <v>40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254</v>
      </c>
      <c r="AT234" s="230" t="s">
        <v>162</v>
      </c>
      <c r="AU234" s="230" t="s">
        <v>85</v>
      </c>
      <c r="AY234" s="18" t="s">
        <v>161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83</v>
      </c>
      <c r="BK234" s="231">
        <f>ROUND(I234*H234,2)</f>
        <v>0</v>
      </c>
      <c r="BL234" s="18" t="s">
        <v>254</v>
      </c>
      <c r="BM234" s="230" t="s">
        <v>1700</v>
      </c>
    </row>
    <row r="235" s="2" customFormat="1" ht="24.15" customHeight="1">
      <c r="A235" s="39"/>
      <c r="B235" s="40"/>
      <c r="C235" s="218" t="s">
        <v>1150</v>
      </c>
      <c r="D235" s="218" t="s">
        <v>162</v>
      </c>
      <c r="E235" s="219" t="s">
        <v>1701</v>
      </c>
      <c r="F235" s="220" t="s">
        <v>1702</v>
      </c>
      <c r="G235" s="221" t="s">
        <v>431</v>
      </c>
      <c r="H235" s="222">
        <v>6</v>
      </c>
      <c r="I235" s="223"/>
      <c r="J235" s="224">
        <f>ROUND(I235*H235,2)</f>
        <v>0</v>
      </c>
      <c r="K235" s="225"/>
      <c r="L235" s="45"/>
      <c r="M235" s="226" t="s">
        <v>1</v>
      </c>
      <c r="N235" s="227" t="s">
        <v>40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254</v>
      </c>
      <c r="AT235" s="230" t="s">
        <v>162</v>
      </c>
      <c r="AU235" s="230" t="s">
        <v>85</v>
      </c>
      <c r="AY235" s="18" t="s">
        <v>161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83</v>
      </c>
      <c r="BK235" s="231">
        <f>ROUND(I235*H235,2)</f>
        <v>0</v>
      </c>
      <c r="BL235" s="18" t="s">
        <v>254</v>
      </c>
      <c r="BM235" s="230" t="s">
        <v>1703</v>
      </c>
    </row>
    <row r="236" s="2" customFormat="1" ht="24.15" customHeight="1">
      <c r="A236" s="39"/>
      <c r="B236" s="40"/>
      <c r="C236" s="218" t="s">
        <v>792</v>
      </c>
      <c r="D236" s="218" t="s">
        <v>162</v>
      </c>
      <c r="E236" s="219" t="s">
        <v>1704</v>
      </c>
      <c r="F236" s="220" t="s">
        <v>1705</v>
      </c>
      <c r="G236" s="221" t="s">
        <v>431</v>
      </c>
      <c r="H236" s="222">
        <v>20</v>
      </c>
      <c r="I236" s="223"/>
      <c r="J236" s="224">
        <f>ROUND(I236*H236,2)</f>
        <v>0</v>
      </c>
      <c r="K236" s="225"/>
      <c r="L236" s="45"/>
      <c r="M236" s="226" t="s">
        <v>1</v>
      </c>
      <c r="N236" s="227" t="s">
        <v>40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254</v>
      </c>
      <c r="AT236" s="230" t="s">
        <v>162</v>
      </c>
      <c r="AU236" s="230" t="s">
        <v>85</v>
      </c>
      <c r="AY236" s="18" t="s">
        <v>161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83</v>
      </c>
      <c r="BK236" s="231">
        <f>ROUND(I236*H236,2)</f>
        <v>0</v>
      </c>
      <c r="BL236" s="18" t="s">
        <v>254</v>
      </c>
      <c r="BM236" s="230" t="s">
        <v>1706</v>
      </c>
    </row>
    <row r="237" s="2" customFormat="1" ht="24.15" customHeight="1">
      <c r="A237" s="39"/>
      <c r="B237" s="40"/>
      <c r="C237" s="218" t="s">
        <v>1090</v>
      </c>
      <c r="D237" s="218" t="s">
        <v>162</v>
      </c>
      <c r="E237" s="219" t="s">
        <v>1707</v>
      </c>
      <c r="F237" s="220" t="s">
        <v>1708</v>
      </c>
      <c r="G237" s="221" t="s">
        <v>431</v>
      </c>
      <c r="H237" s="222">
        <v>1</v>
      </c>
      <c r="I237" s="223"/>
      <c r="J237" s="224">
        <f>ROUND(I237*H237,2)</f>
        <v>0</v>
      </c>
      <c r="K237" s="225"/>
      <c r="L237" s="45"/>
      <c r="M237" s="226" t="s">
        <v>1</v>
      </c>
      <c r="N237" s="227" t="s">
        <v>40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254</v>
      </c>
      <c r="AT237" s="230" t="s">
        <v>162</v>
      </c>
      <c r="AU237" s="230" t="s">
        <v>85</v>
      </c>
      <c r="AY237" s="18" t="s">
        <v>161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83</v>
      </c>
      <c r="BK237" s="231">
        <f>ROUND(I237*H237,2)</f>
        <v>0</v>
      </c>
      <c r="BL237" s="18" t="s">
        <v>254</v>
      </c>
      <c r="BM237" s="230" t="s">
        <v>1709</v>
      </c>
    </row>
    <row r="238" s="2" customFormat="1" ht="16.5" customHeight="1">
      <c r="A238" s="39"/>
      <c r="B238" s="40"/>
      <c r="C238" s="276" t="s">
        <v>1710</v>
      </c>
      <c r="D238" s="276" t="s">
        <v>656</v>
      </c>
      <c r="E238" s="277" t="s">
        <v>1711</v>
      </c>
      <c r="F238" s="278" t="s">
        <v>1712</v>
      </c>
      <c r="G238" s="279" t="s">
        <v>431</v>
      </c>
      <c r="H238" s="280">
        <v>1</v>
      </c>
      <c r="I238" s="281"/>
      <c r="J238" s="282">
        <f>ROUND(I238*H238,2)</f>
        <v>0</v>
      </c>
      <c r="K238" s="283"/>
      <c r="L238" s="284"/>
      <c r="M238" s="285" t="s">
        <v>1</v>
      </c>
      <c r="N238" s="286" t="s">
        <v>40</v>
      </c>
      <c r="O238" s="92"/>
      <c r="P238" s="228">
        <f>O238*H238</f>
        <v>0</v>
      </c>
      <c r="Q238" s="228">
        <v>0.00069999999999999999</v>
      </c>
      <c r="R238" s="228">
        <f>Q238*H238</f>
        <v>0.00069999999999999999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318</v>
      </c>
      <c r="AT238" s="230" t="s">
        <v>656</v>
      </c>
      <c r="AU238" s="230" t="s">
        <v>85</v>
      </c>
      <c r="AY238" s="18" t="s">
        <v>161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83</v>
      </c>
      <c r="BK238" s="231">
        <f>ROUND(I238*H238,2)</f>
        <v>0</v>
      </c>
      <c r="BL238" s="18" t="s">
        <v>254</v>
      </c>
      <c r="BM238" s="230" t="s">
        <v>1713</v>
      </c>
    </row>
    <row r="239" s="2" customFormat="1" ht="16.5" customHeight="1">
      <c r="A239" s="39"/>
      <c r="B239" s="40"/>
      <c r="C239" s="218" t="s">
        <v>1011</v>
      </c>
      <c r="D239" s="218" t="s">
        <v>162</v>
      </c>
      <c r="E239" s="219" t="s">
        <v>1714</v>
      </c>
      <c r="F239" s="220" t="s">
        <v>1715</v>
      </c>
      <c r="G239" s="221" t="s">
        <v>431</v>
      </c>
      <c r="H239" s="222">
        <v>9</v>
      </c>
      <c r="I239" s="223"/>
      <c r="J239" s="224">
        <f>ROUND(I239*H239,2)</f>
        <v>0</v>
      </c>
      <c r="K239" s="225"/>
      <c r="L239" s="45"/>
      <c r="M239" s="226" t="s">
        <v>1</v>
      </c>
      <c r="N239" s="227" t="s">
        <v>40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254</v>
      </c>
      <c r="AT239" s="230" t="s">
        <v>162</v>
      </c>
      <c r="AU239" s="230" t="s">
        <v>85</v>
      </c>
      <c r="AY239" s="18" t="s">
        <v>161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83</v>
      </c>
      <c r="BK239" s="231">
        <f>ROUND(I239*H239,2)</f>
        <v>0</v>
      </c>
      <c r="BL239" s="18" t="s">
        <v>254</v>
      </c>
      <c r="BM239" s="230" t="s">
        <v>1716</v>
      </c>
    </row>
    <row r="240" s="2" customFormat="1" ht="24.15" customHeight="1">
      <c r="A240" s="39"/>
      <c r="B240" s="40"/>
      <c r="C240" s="276" t="s">
        <v>1717</v>
      </c>
      <c r="D240" s="276" t="s">
        <v>656</v>
      </c>
      <c r="E240" s="277" t="s">
        <v>1718</v>
      </c>
      <c r="F240" s="278" t="s">
        <v>1719</v>
      </c>
      <c r="G240" s="279" t="s">
        <v>431</v>
      </c>
      <c r="H240" s="280">
        <v>9</v>
      </c>
      <c r="I240" s="281"/>
      <c r="J240" s="282">
        <f>ROUND(I240*H240,2)</f>
        <v>0</v>
      </c>
      <c r="K240" s="283"/>
      <c r="L240" s="284"/>
      <c r="M240" s="285" t="s">
        <v>1</v>
      </c>
      <c r="N240" s="286" t="s">
        <v>40</v>
      </c>
      <c r="O240" s="92"/>
      <c r="P240" s="228">
        <f>O240*H240</f>
        <v>0</v>
      </c>
      <c r="Q240" s="228">
        <v>0.0016000000000000001</v>
      </c>
      <c r="R240" s="228">
        <f>Q240*H240</f>
        <v>0.014400000000000001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318</v>
      </c>
      <c r="AT240" s="230" t="s">
        <v>656</v>
      </c>
      <c r="AU240" s="230" t="s">
        <v>85</v>
      </c>
      <c r="AY240" s="18" t="s">
        <v>161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83</v>
      </c>
      <c r="BK240" s="231">
        <f>ROUND(I240*H240,2)</f>
        <v>0</v>
      </c>
      <c r="BL240" s="18" t="s">
        <v>254</v>
      </c>
      <c r="BM240" s="230" t="s">
        <v>1720</v>
      </c>
    </row>
    <row r="241" s="2" customFormat="1" ht="16.5" customHeight="1">
      <c r="A241" s="39"/>
      <c r="B241" s="40"/>
      <c r="C241" s="218" t="s">
        <v>1721</v>
      </c>
      <c r="D241" s="218" t="s">
        <v>162</v>
      </c>
      <c r="E241" s="219" t="s">
        <v>1714</v>
      </c>
      <c r="F241" s="220" t="s">
        <v>1715</v>
      </c>
      <c r="G241" s="221" t="s">
        <v>431</v>
      </c>
      <c r="H241" s="222">
        <v>6</v>
      </c>
      <c r="I241" s="223"/>
      <c r="J241" s="224">
        <f>ROUND(I241*H241,2)</f>
        <v>0</v>
      </c>
      <c r="K241" s="225"/>
      <c r="L241" s="45"/>
      <c r="M241" s="226" t="s">
        <v>1</v>
      </c>
      <c r="N241" s="227" t="s">
        <v>40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254</v>
      </c>
      <c r="AT241" s="230" t="s">
        <v>162</v>
      </c>
      <c r="AU241" s="230" t="s">
        <v>85</v>
      </c>
      <c r="AY241" s="18" t="s">
        <v>161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83</v>
      </c>
      <c r="BK241" s="231">
        <f>ROUND(I241*H241,2)</f>
        <v>0</v>
      </c>
      <c r="BL241" s="18" t="s">
        <v>254</v>
      </c>
      <c r="BM241" s="230" t="s">
        <v>1722</v>
      </c>
    </row>
    <row r="242" s="2" customFormat="1" ht="16.5" customHeight="1">
      <c r="A242" s="39"/>
      <c r="B242" s="40"/>
      <c r="C242" s="218" t="s">
        <v>1723</v>
      </c>
      <c r="D242" s="218" t="s">
        <v>162</v>
      </c>
      <c r="E242" s="219" t="s">
        <v>1724</v>
      </c>
      <c r="F242" s="220" t="s">
        <v>1725</v>
      </c>
      <c r="G242" s="221" t="s">
        <v>431</v>
      </c>
      <c r="H242" s="222">
        <v>2</v>
      </c>
      <c r="I242" s="223"/>
      <c r="J242" s="224">
        <f>ROUND(I242*H242,2)</f>
        <v>0</v>
      </c>
      <c r="K242" s="225"/>
      <c r="L242" s="45"/>
      <c r="M242" s="226" t="s">
        <v>1</v>
      </c>
      <c r="N242" s="227" t="s">
        <v>40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254</v>
      </c>
      <c r="AT242" s="230" t="s">
        <v>162</v>
      </c>
      <c r="AU242" s="230" t="s">
        <v>85</v>
      </c>
      <c r="AY242" s="18" t="s">
        <v>161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83</v>
      </c>
      <c r="BK242" s="231">
        <f>ROUND(I242*H242,2)</f>
        <v>0</v>
      </c>
      <c r="BL242" s="18" t="s">
        <v>254</v>
      </c>
      <c r="BM242" s="230" t="s">
        <v>1726</v>
      </c>
    </row>
    <row r="243" s="2" customFormat="1" ht="24.15" customHeight="1">
      <c r="A243" s="39"/>
      <c r="B243" s="40"/>
      <c r="C243" s="276" t="s">
        <v>772</v>
      </c>
      <c r="D243" s="276" t="s">
        <v>656</v>
      </c>
      <c r="E243" s="277" t="s">
        <v>1727</v>
      </c>
      <c r="F243" s="278" t="s">
        <v>1728</v>
      </c>
      <c r="G243" s="279" t="s">
        <v>431</v>
      </c>
      <c r="H243" s="280">
        <v>2</v>
      </c>
      <c r="I243" s="281"/>
      <c r="J243" s="282">
        <f>ROUND(I243*H243,2)</f>
        <v>0</v>
      </c>
      <c r="K243" s="283"/>
      <c r="L243" s="284"/>
      <c r="M243" s="285" t="s">
        <v>1</v>
      </c>
      <c r="N243" s="286" t="s">
        <v>40</v>
      </c>
      <c r="O243" s="92"/>
      <c r="P243" s="228">
        <f>O243*H243</f>
        <v>0</v>
      </c>
      <c r="Q243" s="228">
        <v>0.0011000000000000001</v>
      </c>
      <c r="R243" s="228">
        <f>Q243*H243</f>
        <v>0.0022000000000000001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318</v>
      </c>
      <c r="AT243" s="230" t="s">
        <v>656</v>
      </c>
      <c r="AU243" s="230" t="s">
        <v>85</v>
      </c>
      <c r="AY243" s="18" t="s">
        <v>161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83</v>
      </c>
      <c r="BK243" s="231">
        <f>ROUND(I243*H243,2)</f>
        <v>0</v>
      </c>
      <c r="BL243" s="18" t="s">
        <v>254</v>
      </c>
      <c r="BM243" s="230" t="s">
        <v>1729</v>
      </c>
    </row>
    <row r="244" s="2" customFormat="1" ht="16.5" customHeight="1">
      <c r="A244" s="39"/>
      <c r="B244" s="40"/>
      <c r="C244" s="218" t="s">
        <v>1007</v>
      </c>
      <c r="D244" s="218" t="s">
        <v>162</v>
      </c>
      <c r="E244" s="219" t="s">
        <v>1730</v>
      </c>
      <c r="F244" s="220" t="s">
        <v>1731</v>
      </c>
      <c r="G244" s="221" t="s">
        <v>431</v>
      </c>
      <c r="H244" s="222">
        <v>2</v>
      </c>
      <c r="I244" s="223"/>
      <c r="J244" s="224">
        <f>ROUND(I244*H244,2)</f>
        <v>0</v>
      </c>
      <c r="K244" s="225"/>
      <c r="L244" s="45"/>
      <c r="M244" s="226" t="s">
        <v>1</v>
      </c>
      <c r="N244" s="227" t="s">
        <v>40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254</v>
      </c>
      <c r="AT244" s="230" t="s">
        <v>162</v>
      </c>
      <c r="AU244" s="230" t="s">
        <v>85</v>
      </c>
      <c r="AY244" s="18" t="s">
        <v>161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83</v>
      </c>
      <c r="BK244" s="231">
        <f>ROUND(I244*H244,2)</f>
        <v>0</v>
      </c>
      <c r="BL244" s="18" t="s">
        <v>254</v>
      </c>
      <c r="BM244" s="230" t="s">
        <v>1732</v>
      </c>
    </row>
    <row r="245" s="2" customFormat="1" ht="16.5" customHeight="1">
      <c r="A245" s="39"/>
      <c r="B245" s="40"/>
      <c r="C245" s="276" t="s">
        <v>1733</v>
      </c>
      <c r="D245" s="276" t="s">
        <v>656</v>
      </c>
      <c r="E245" s="277" t="s">
        <v>1734</v>
      </c>
      <c r="F245" s="278" t="s">
        <v>1735</v>
      </c>
      <c r="G245" s="279" t="s">
        <v>431</v>
      </c>
      <c r="H245" s="280">
        <v>2</v>
      </c>
      <c r="I245" s="281"/>
      <c r="J245" s="282">
        <f>ROUND(I245*H245,2)</f>
        <v>0</v>
      </c>
      <c r="K245" s="283"/>
      <c r="L245" s="284"/>
      <c r="M245" s="285" t="s">
        <v>1</v>
      </c>
      <c r="N245" s="286" t="s">
        <v>40</v>
      </c>
      <c r="O245" s="92"/>
      <c r="P245" s="228">
        <f>O245*H245</f>
        <v>0</v>
      </c>
      <c r="Q245" s="228">
        <v>0.001</v>
      </c>
      <c r="R245" s="228">
        <f>Q245*H245</f>
        <v>0.002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318</v>
      </c>
      <c r="AT245" s="230" t="s">
        <v>656</v>
      </c>
      <c r="AU245" s="230" t="s">
        <v>85</v>
      </c>
      <c r="AY245" s="18" t="s">
        <v>161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83</v>
      </c>
      <c r="BK245" s="231">
        <f>ROUND(I245*H245,2)</f>
        <v>0</v>
      </c>
      <c r="BL245" s="18" t="s">
        <v>254</v>
      </c>
      <c r="BM245" s="230" t="s">
        <v>1736</v>
      </c>
    </row>
    <row r="246" s="2" customFormat="1" ht="16.5" customHeight="1">
      <c r="A246" s="39"/>
      <c r="B246" s="40"/>
      <c r="C246" s="218" t="s">
        <v>1094</v>
      </c>
      <c r="D246" s="218" t="s">
        <v>162</v>
      </c>
      <c r="E246" s="219" t="s">
        <v>1737</v>
      </c>
      <c r="F246" s="220" t="s">
        <v>1738</v>
      </c>
      <c r="G246" s="221" t="s">
        <v>431</v>
      </c>
      <c r="H246" s="222">
        <v>1</v>
      </c>
      <c r="I246" s="223"/>
      <c r="J246" s="224">
        <f>ROUND(I246*H246,2)</f>
        <v>0</v>
      </c>
      <c r="K246" s="225"/>
      <c r="L246" s="45"/>
      <c r="M246" s="226" t="s">
        <v>1</v>
      </c>
      <c r="N246" s="227" t="s">
        <v>40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254</v>
      </c>
      <c r="AT246" s="230" t="s">
        <v>162</v>
      </c>
      <c r="AU246" s="230" t="s">
        <v>85</v>
      </c>
      <c r="AY246" s="18" t="s">
        <v>161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83</v>
      </c>
      <c r="BK246" s="231">
        <f>ROUND(I246*H246,2)</f>
        <v>0</v>
      </c>
      <c r="BL246" s="18" t="s">
        <v>254</v>
      </c>
      <c r="BM246" s="230" t="s">
        <v>1739</v>
      </c>
    </row>
    <row r="247" s="2" customFormat="1" ht="21.75" customHeight="1">
      <c r="A247" s="39"/>
      <c r="B247" s="40"/>
      <c r="C247" s="276" t="s">
        <v>1740</v>
      </c>
      <c r="D247" s="276" t="s">
        <v>656</v>
      </c>
      <c r="E247" s="277" t="s">
        <v>1741</v>
      </c>
      <c r="F247" s="278" t="s">
        <v>1742</v>
      </c>
      <c r="G247" s="279" t="s">
        <v>431</v>
      </c>
      <c r="H247" s="280">
        <v>1</v>
      </c>
      <c r="I247" s="281"/>
      <c r="J247" s="282">
        <f>ROUND(I247*H247,2)</f>
        <v>0</v>
      </c>
      <c r="K247" s="283"/>
      <c r="L247" s="284"/>
      <c r="M247" s="285" t="s">
        <v>1</v>
      </c>
      <c r="N247" s="286" t="s">
        <v>40</v>
      </c>
      <c r="O247" s="92"/>
      <c r="P247" s="228">
        <f>O247*H247</f>
        <v>0</v>
      </c>
      <c r="Q247" s="228">
        <v>0.00029999999999999997</v>
      </c>
      <c r="R247" s="228">
        <f>Q247*H247</f>
        <v>0.00029999999999999997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318</v>
      </c>
      <c r="AT247" s="230" t="s">
        <v>656</v>
      </c>
      <c r="AU247" s="230" t="s">
        <v>85</v>
      </c>
      <c r="AY247" s="18" t="s">
        <v>161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83</v>
      </c>
      <c r="BK247" s="231">
        <f>ROUND(I247*H247,2)</f>
        <v>0</v>
      </c>
      <c r="BL247" s="18" t="s">
        <v>254</v>
      </c>
      <c r="BM247" s="230" t="s">
        <v>1743</v>
      </c>
    </row>
    <row r="248" s="2" customFormat="1" ht="21.75" customHeight="1">
      <c r="A248" s="39"/>
      <c r="B248" s="40"/>
      <c r="C248" s="218" t="s">
        <v>1016</v>
      </c>
      <c r="D248" s="218" t="s">
        <v>162</v>
      </c>
      <c r="E248" s="219" t="s">
        <v>1744</v>
      </c>
      <c r="F248" s="220" t="s">
        <v>1745</v>
      </c>
      <c r="G248" s="221" t="s">
        <v>431</v>
      </c>
      <c r="H248" s="222">
        <v>1</v>
      </c>
      <c r="I248" s="223"/>
      <c r="J248" s="224">
        <f>ROUND(I248*H248,2)</f>
        <v>0</v>
      </c>
      <c r="K248" s="225"/>
      <c r="L248" s="45"/>
      <c r="M248" s="226" t="s">
        <v>1</v>
      </c>
      <c r="N248" s="227" t="s">
        <v>40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254</v>
      </c>
      <c r="AT248" s="230" t="s">
        <v>162</v>
      </c>
      <c r="AU248" s="230" t="s">
        <v>85</v>
      </c>
      <c r="AY248" s="18" t="s">
        <v>161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83</v>
      </c>
      <c r="BK248" s="231">
        <f>ROUND(I248*H248,2)</f>
        <v>0</v>
      </c>
      <c r="BL248" s="18" t="s">
        <v>254</v>
      </c>
      <c r="BM248" s="230" t="s">
        <v>1746</v>
      </c>
    </row>
    <row r="249" s="2" customFormat="1" ht="16.5" customHeight="1">
      <c r="A249" s="39"/>
      <c r="B249" s="40"/>
      <c r="C249" s="218" t="s">
        <v>1747</v>
      </c>
      <c r="D249" s="218" t="s">
        <v>162</v>
      </c>
      <c r="E249" s="219" t="s">
        <v>1748</v>
      </c>
      <c r="F249" s="220" t="s">
        <v>1749</v>
      </c>
      <c r="G249" s="221" t="s">
        <v>431</v>
      </c>
      <c r="H249" s="222">
        <v>1</v>
      </c>
      <c r="I249" s="223"/>
      <c r="J249" s="224">
        <f>ROUND(I249*H249,2)</f>
        <v>0</v>
      </c>
      <c r="K249" s="225"/>
      <c r="L249" s="45"/>
      <c r="M249" s="226" t="s">
        <v>1</v>
      </c>
      <c r="N249" s="227" t="s">
        <v>40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254</v>
      </c>
      <c r="AT249" s="230" t="s">
        <v>162</v>
      </c>
      <c r="AU249" s="230" t="s">
        <v>85</v>
      </c>
      <c r="AY249" s="18" t="s">
        <v>161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83</v>
      </c>
      <c r="BK249" s="231">
        <f>ROUND(I249*H249,2)</f>
        <v>0</v>
      </c>
      <c r="BL249" s="18" t="s">
        <v>254</v>
      </c>
      <c r="BM249" s="230" t="s">
        <v>1750</v>
      </c>
    </row>
    <row r="250" s="2" customFormat="1" ht="24.15" customHeight="1">
      <c r="A250" s="39"/>
      <c r="B250" s="40"/>
      <c r="C250" s="218" t="s">
        <v>1027</v>
      </c>
      <c r="D250" s="218" t="s">
        <v>162</v>
      </c>
      <c r="E250" s="219" t="s">
        <v>1751</v>
      </c>
      <c r="F250" s="220" t="s">
        <v>1752</v>
      </c>
      <c r="G250" s="221" t="s">
        <v>328</v>
      </c>
      <c r="H250" s="222">
        <v>0.55400000000000005</v>
      </c>
      <c r="I250" s="223"/>
      <c r="J250" s="224">
        <f>ROUND(I250*H250,2)</f>
        <v>0</v>
      </c>
      <c r="K250" s="225"/>
      <c r="L250" s="45"/>
      <c r="M250" s="226" t="s">
        <v>1</v>
      </c>
      <c r="N250" s="227" t="s">
        <v>40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424</v>
      </c>
      <c r="AT250" s="230" t="s">
        <v>162</v>
      </c>
      <c r="AU250" s="230" t="s">
        <v>85</v>
      </c>
      <c r="AY250" s="18" t="s">
        <v>161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83</v>
      </c>
      <c r="BK250" s="231">
        <f>ROUND(I250*H250,2)</f>
        <v>0</v>
      </c>
      <c r="BL250" s="18" t="s">
        <v>424</v>
      </c>
      <c r="BM250" s="230" t="s">
        <v>1753</v>
      </c>
    </row>
    <row r="251" s="12" customFormat="1" ht="25.92" customHeight="1">
      <c r="A251" s="12"/>
      <c r="B251" s="204"/>
      <c r="C251" s="205"/>
      <c r="D251" s="206" t="s">
        <v>74</v>
      </c>
      <c r="E251" s="207" t="s">
        <v>656</v>
      </c>
      <c r="F251" s="207" t="s">
        <v>1754</v>
      </c>
      <c r="G251" s="205"/>
      <c r="H251" s="205"/>
      <c r="I251" s="208"/>
      <c r="J251" s="209">
        <f>BK251</f>
        <v>0</v>
      </c>
      <c r="K251" s="205"/>
      <c r="L251" s="210"/>
      <c r="M251" s="211"/>
      <c r="N251" s="212"/>
      <c r="O251" s="212"/>
      <c r="P251" s="213">
        <f>P252+P253+P255</f>
        <v>0</v>
      </c>
      <c r="Q251" s="212"/>
      <c r="R251" s="213">
        <f>R252+R253+R255</f>
        <v>0.0033</v>
      </c>
      <c r="S251" s="212"/>
      <c r="T251" s="214">
        <f>T252+T253+T255</f>
        <v>3.2443000000000004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5" t="s">
        <v>216</v>
      </c>
      <c r="AT251" s="216" t="s">
        <v>74</v>
      </c>
      <c r="AU251" s="216" t="s">
        <v>75</v>
      </c>
      <c r="AY251" s="215" t="s">
        <v>161</v>
      </c>
      <c r="BK251" s="217">
        <f>BK252+BK253+BK255</f>
        <v>0</v>
      </c>
    </row>
    <row r="252" s="12" customFormat="1" ht="22.8" customHeight="1">
      <c r="A252" s="12"/>
      <c r="B252" s="204"/>
      <c r="C252" s="205"/>
      <c r="D252" s="206" t="s">
        <v>74</v>
      </c>
      <c r="E252" s="287" t="s">
        <v>1755</v>
      </c>
      <c r="F252" s="287" t="s">
        <v>1756</v>
      </c>
      <c r="G252" s="205"/>
      <c r="H252" s="205"/>
      <c r="I252" s="208"/>
      <c r="J252" s="288">
        <f>BK252</f>
        <v>0</v>
      </c>
      <c r="K252" s="205"/>
      <c r="L252" s="210"/>
      <c r="M252" s="211"/>
      <c r="N252" s="212"/>
      <c r="O252" s="212"/>
      <c r="P252" s="213">
        <v>0</v>
      </c>
      <c r="Q252" s="212"/>
      <c r="R252" s="213">
        <v>0</v>
      </c>
      <c r="S252" s="212"/>
      <c r="T252" s="214"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5" t="s">
        <v>216</v>
      </c>
      <c r="AT252" s="216" t="s">
        <v>74</v>
      </c>
      <c r="AU252" s="216" t="s">
        <v>83</v>
      </c>
      <c r="AY252" s="215" t="s">
        <v>161</v>
      </c>
      <c r="BK252" s="217">
        <v>0</v>
      </c>
    </row>
    <row r="253" s="12" customFormat="1" ht="22.8" customHeight="1">
      <c r="A253" s="12"/>
      <c r="B253" s="204"/>
      <c r="C253" s="205"/>
      <c r="D253" s="206" t="s">
        <v>74</v>
      </c>
      <c r="E253" s="287" t="s">
        <v>1757</v>
      </c>
      <c r="F253" s="287" t="s">
        <v>1758</v>
      </c>
      <c r="G253" s="205"/>
      <c r="H253" s="205"/>
      <c r="I253" s="208"/>
      <c r="J253" s="288">
        <f>BK253</f>
        <v>0</v>
      </c>
      <c r="K253" s="205"/>
      <c r="L253" s="210"/>
      <c r="M253" s="211"/>
      <c r="N253" s="212"/>
      <c r="O253" s="212"/>
      <c r="P253" s="213">
        <f>P254</f>
        <v>0</v>
      </c>
      <c r="Q253" s="212"/>
      <c r="R253" s="213">
        <f>R254</f>
        <v>0</v>
      </c>
      <c r="S253" s="212"/>
      <c r="T253" s="214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5" t="s">
        <v>216</v>
      </c>
      <c r="AT253" s="216" t="s">
        <v>74</v>
      </c>
      <c r="AU253" s="216" t="s">
        <v>83</v>
      </c>
      <c r="AY253" s="215" t="s">
        <v>161</v>
      </c>
      <c r="BK253" s="217">
        <f>BK254</f>
        <v>0</v>
      </c>
    </row>
    <row r="254" s="2" customFormat="1" ht="37.8" customHeight="1">
      <c r="A254" s="39"/>
      <c r="B254" s="40"/>
      <c r="C254" s="218" t="s">
        <v>887</v>
      </c>
      <c r="D254" s="218" t="s">
        <v>162</v>
      </c>
      <c r="E254" s="219" t="s">
        <v>1759</v>
      </c>
      <c r="F254" s="220" t="s">
        <v>1760</v>
      </c>
      <c r="G254" s="221" t="s">
        <v>622</v>
      </c>
      <c r="H254" s="222">
        <v>200</v>
      </c>
      <c r="I254" s="223"/>
      <c r="J254" s="224">
        <f>ROUND(I254*H254,2)</f>
        <v>0</v>
      </c>
      <c r="K254" s="225"/>
      <c r="L254" s="45"/>
      <c r="M254" s="226" t="s">
        <v>1</v>
      </c>
      <c r="N254" s="227" t="s">
        <v>40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424</v>
      </c>
      <c r="AT254" s="230" t="s">
        <v>162</v>
      </c>
      <c r="AU254" s="230" t="s">
        <v>85</v>
      </c>
      <c r="AY254" s="18" t="s">
        <v>161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83</v>
      </c>
      <c r="BK254" s="231">
        <f>ROUND(I254*H254,2)</f>
        <v>0</v>
      </c>
      <c r="BL254" s="18" t="s">
        <v>424</v>
      </c>
      <c r="BM254" s="230" t="s">
        <v>1761</v>
      </c>
    </row>
    <row r="255" s="12" customFormat="1" ht="22.8" customHeight="1">
      <c r="A255" s="12"/>
      <c r="B255" s="204"/>
      <c r="C255" s="205"/>
      <c r="D255" s="206" t="s">
        <v>74</v>
      </c>
      <c r="E255" s="287" t="s">
        <v>1762</v>
      </c>
      <c r="F255" s="287" t="s">
        <v>1763</v>
      </c>
      <c r="G255" s="205"/>
      <c r="H255" s="205"/>
      <c r="I255" s="208"/>
      <c r="J255" s="288">
        <f>BK255</f>
        <v>0</v>
      </c>
      <c r="K255" s="205"/>
      <c r="L255" s="210"/>
      <c r="M255" s="211"/>
      <c r="N255" s="212"/>
      <c r="O255" s="212"/>
      <c r="P255" s="213">
        <f>SUM(P256:P261)</f>
        <v>0</v>
      </c>
      <c r="Q255" s="212"/>
      <c r="R255" s="213">
        <f>SUM(R256:R261)</f>
        <v>0.0033</v>
      </c>
      <c r="S255" s="212"/>
      <c r="T255" s="214">
        <f>SUM(T256:T261)</f>
        <v>3.2443000000000004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5" t="s">
        <v>216</v>
      </c>
      <c r="AT255" s="216" t="s">
        <v>74</v>
      </c>
      <c r="AU255" s="216" t="s">
        <v>83</v>
      </c>
      <c r="AY255" s="215" t="s">
        <v>161</v>
      </c>
      <c r="BK255" s="217">
        <f>SUM(BK256:BK261)</f>
        <v>0</v>
      </c>
    </row>
    <row r="256" s="2" customFormat="1" ht="49.05" customHeight="1">
      <c r="A256" s="39"/>
      <c r="B256" s="40"/>
      <c r="C256" s="218" t="s">
        <v>1764</v>
      </c>
      <c r="D256" s="218" t="s">
        <v>162</v>
      </c>
      <c r="E256" s="219" t="s">
        <v>1765</v>
      </c>
      <c r="F256" s="220" t="s">
        <v>1766</v>
      </c>
      <c r="G256" s="221" t="s">
        <v>210</v>
      </c>
      <c r="H256" s="222">
        <v>61.5</v>
      </c>
      <c r="I256" s="223"/>
      <c r="J256" s="224">
        <f>ROUND(I256*H256,2)</f>
        <v>0</v>
      </c>
      <c r="K256" s="225"/>
      <c r="L256" s="45"/>
      <c r="M256" s="226" t="s">
        <v>1</v>
      </c>
      <c r="N256" s="227" t="s">
        <v>40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424</v>
      </c>
      <c r="AT256" s="230" t="s">
        <v>162</v>
      </c>
      <c r="AU256" s="230" t="s">
        <v>85</v>
      </c>
      <c r="AY256" s="18" t="s">
        <v>161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83</v>
      </c>
      <c r="BK256" s="231">
        <f>ROUND(I256*H256,2)</f>
        <v>0</v>
      </c>
      <c r="BL256" s="18" t="s">
        <v>424</v>
      </c>
      <c r="BM256" s="230" t="s">
        <v>1767</v>
      </c>
    </row>
    <row r="257" s="2" customFormat="1" ht="49.05" customHeight="1">
      <c r="A257" s="39"/>
      <c r="B257" s="40"/>
      <c r="C257" s="218" t="s">
        <v>1061</v>
      </c>
      <c r="D257" s="218" t="s">
        <v>162</v>
      </c>
      <c r="E257" s="219" t="s">
        <v>1768</v>
      </c>
      <c r="F257" s="220" t="s">
        <v>1769</v>
      </c>
      <c r="G257" s="221" t="s">
        <v>253</v>
      </c>
      <c r="H257" s="222">
        <v>6</v>
      </c>
      <c r="I257" s="223"/>
      <c r="J257" s="224">
        <f>ROUND(I257*H257,2)</f>
        <v>0</v>
      </c>
      <c r="K257" s="225"/>
      <c r="L257" s="45"/>
      <c r="M257" s="226" t="s">
        <v>1</v>
      </c>
      <c r="N257" s="227" t="s">
        <v>40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424</v>
      </c>
      <c r="AT257" s="230" t="s">
        <v>162</v>
      </c>
      <c r="AU257" s="230" t="s">
        <v>85</v>
      </c>
      <c r="AY257" s="18" t="s">
        <v>161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83</v>
      </c>
      <c r="BK257" s="231">
        <f>ROUND(I257*H257,2)</f>
        <v>0</v>
      </c>
      <c r="BL257" s="18" t="s">
        <v>424</v>
      </c>
      <c r="BM257" s="230" t="s">
        <v>1770</v>
      </c>
    </row>
    <row r="258" s="2" customFormat="1" ht="33" customHeight="1">
      <c r="A258" s="39"/>
      <c r="B258" s="40"/>
      <c r="C258" s="218" t="s">
        <v>879</v>
      </c>
      <c r="D258" s="218" t="s">
        <v>162</v>
      </c>
      <c r="E258" s="219" t="s">
        <v>1771</v>
      </c>
      <c r="F258" s="220" t="s">
        <v>1772</v>
      </c>
      <c r="G258" s="221" t="s">
        <v>431</v>
      </c>
      <c r="H258" s="222">
        <v>20</v>
      </c>
      <c r="I258" s="223"/>
      <c r="J258" s="224">
        <f>ROUND(I258*H258,2)</f>
        <v>0</v>
      </c>
      <c r="K258" s="225"/>
      <c r="L258" s="45"/>
      <c r="M258" s="226" t="s">
        <v>1</v>
      </c>
      <c r="N258" s="227" t="s">
        <v>40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0.13800000000000001</v>
      </c>
      <c r="T258" s="229">
        <f>S258*H258</f>
        <v>2.7600000000000002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424</v>
      </c>
      <c r="AT258" s="230" t="s">
        <v>162</v>
      </c>
      <c r="AU258" s="230" t="s">
        <v>85</v>
      </c>
      <c r="AY258" s="18" t="s">
        <v>161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83</v>
      </c>
      <c r="BK258" s="231">
        <f>ROUND(I258*H258,2)</f>
        <v>0</v>
      </c>
      <c r="BL258" s="18" t="s">
        <v>424</v>
      </c>
      <c r="BM258" s="230" t="s">
        <v>1773</v>
      </c>
    </row>
    <row r="259" s="2" customFormat="1" ht="24.15" customHeight="1">
      <c r="A259" s="39"/>
      <c r="B259" s="40"/>
      <c r="C259" s="218" t="s">
        <v>1322</v>
      </c>
      <c r="D259" s="218" t="s">
        <v>162</v>
      </c>
      <c r="E259" s="219" t="s">
        <v>1774</v>
      </c>
      <c r="F259" s="220" t="s">
        <v>1775</v>
      </c>
      <c r="G259" s="221" t="s">
        <v>431</v>
      </c>
      <c r="H259" s="222">
        <v>10</v>
      </c>
      <c r="I259" s="223"/>
      <c r="J259" s="224">
        <f>ROUND(I259*H259,2)</f>
        <v>0</v>
      </c>
      <c r="K259" s="225"/>
      <c r="L259" s="45"/>
      <c r="M259" s="226" t="s">
        <v>1</v>
      </c>
      <c r="N259" s="227" t="s">
        <v>40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0.014999999999999999</v>
      </c>
      <c r="T259" s="229">
        <f>S259*H259</f>
        <v>0.14999999999999999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424</v>
      </c>
      <c r="AT259" s="230" t="s">
        <v>162</v>
      </c>
      <c r="AU259" s="230" t="s">
        <v>85</v>
      </c>
      <c r="AY259" s="18" t="s">
        <v>161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83</v>
      </c>
      <c r="BK259" s="231">
        <f>ROUND(I259*H259,2)</f>
        <v>0</v>
      </c>
      <c r="BL259" s="18" t="s">
        <v>424</v>
      </c>
      <c r="BM259" s="230" t="s">
        <v>1776</v>
      </c>
    </row>
    <row r="260" s="2" customFormat="1" ht="24.15" customHeight="1">
      <c r="A260" s="39"/>
      <c r="B260" s="40"/>
      <c r="C260" s="218" t="s">
        <v>884</v>
      </c>
      <c r="D260" s="218" t="s">
        <v>162</v>
      </c>
      <c r="E260" s="219" t="s">
        <v>1777</v>
      </c>
      <c r="F260" s="220" t="s">
        <v>1778</v>
      </c>
      <c r="G260" s="221" t="s">
        <v>431</v>
      </c>
      <c r="H260" s="222">
        <v>5</v>
      </c>
      <c r="I260" s="223"/>
      <c r="J260" s="224">
        <f>ROUND(I260*H260,2)</f>
        <v>0</v>
      </c>
      <c r="K260" s="225"/>
      <c r="L260" s="45"/>
      <c r="M260" s="226" t="s">
        <v>1</v>
      </c>
      <c r="N260" s="227" t="s">
        <v>40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0.00085999999999999998</v>
      </c>
      <c r="T260" s="229">
        <f>S260*H260</f>
        <v>0.0043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424</v>
      </c>
      <c r="AT260" s="230" t="s">
        <v>162</v>
      </c>
      <c r="AU260" s="230" t="s">
        <v>85</v>
      </c>
      <c r="AY260" s="18" t="s">
        <v>161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83</v>
      </c>
      <c r="BK260" s="231">
        <f>ROUND(I260*H260,2)</f>
        <v>0</v>
      </c>
      <c r="BL260" s="18" t="s">
        <v>424</v>
      </c>
      <c r="BM260" s="230" t="s">
        <v>1779</v>
      </c>
    </row>
    <row r="261" s="2" customFormat="1" ht="24.15" customHeight="1">
      <c r="A261" s="39"/>
      <c r="B261" s="40"/>
      <c r="C261" s="218" t="s">
        <v>587</v>
      </c>
      <c r="D261" s="218" t="s">
        <v>162</v>
      </c>
      <c r="E261" s="219" t="s">
        <v>1780</v>
      </c>
      <c r="F261" s="220" t="s">
        <v>1781</v>
      </c>
      <c r="G261" s="221" t="s">
        <v>622</v>
      </c>
      <c r="H261" s="222">
        <v>110</v>
      </c>
      <c r="I261" s="223"/>
      <c r="J261" s="224">
        <f>ROUND(I261*H261,2)</f>
        <v>0</v>
      </c>
      <c r="K261" s="225"/>
      <c r="L261" s="45"/>
      <c r="M261" s="226" t="s">
        <v>1</v>
      </c>
      <c r="N261" s="227" t="s">
        <v>40</v>
      </c>
      <c r="O261" s="92"/>
      <c r="P261" s="228">
        <f>O261*H261</f>
        <v>0</v>
      </c>
      <c r="Q261" s="228">
        <v>3.0000000000000001E-05</v>
      </c>
      <c r="R261" s="228">
        <f>Q261*H261</f>
        <v>0.0033</v>
      </c>
      <c r="S261" s="228">
        <v>0.0030000000000000001</v>
      </c>
      <c r="T261" s="229">
        <f>S261*H261</f>
        <v>0.33000000000000002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424</v>
      </c>
      <c r="AT261" s="230" t="s">
        <v>162</v>
      </c>
      <c r="AU261" s="230" t="s">
        <v>85</v>
      </c>
      <c r="AY261" s="18" t="s">
        <v>161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83</v>
      </c>
      <c r="BK261" s="231">
        <f>ROUND(I261*H261,2)</f>
        <v>0</v>
      </c>
      <c r="BL261" s="18" t="s">
        <v>424</v>
      </c>
      <c r="BM261" s="230" t="s">
        <v>1782</v>
      </c>
    </row>
    <row r="262" s="12" customFormat="1" ht="25.92" customHeight="1">
      <c r="A262" s="12"/>
      <c r="B262" s="204"/>
      <c r="C262" s="205"/>
      <c r="D262" s="206" t="s">
        <v>74</v>
      </c>
      <c r="E262" s="207" t="s">
        <v>1783</v>
      </c>
      <c r="F262" s="207" t="s">
        <v>1784</v>
      </c>
      <c r="G262" s="205"/>
      <c r="H262" s="205"/>
      <c r="I262" s="208"/>
      <c r="J262" s="209">
        <f>BK262</f>
        <v>0</v>
      </c>
      <c r="K262" s="205"/>
      <c r="L262" s="210"/>
      <c r="M262" s="211"/>
      <c r="N262" s="212"/>
      <c r="O262" s="212"/>
      <c r="P262" s="213">
        <f>P263+P266+P268</f>
        <v>0</v>
      </c>
      <c r="Q262" s="212"/>
      <c r="R262" s="213">
        <f>R263+R266+R268</f>
        <v>0</v>
      </c>
      <c r="S262" s="212"/>
      <c r="T262" s="214">
        <f>T263+T266+T268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5" t="s">
        <v>239</v>
      </c>
      <c r="AT262" s="216" t="s">
        <v>74</v>
      </c>
      <c r="AU262" s="216" t="s">
        <v>75</v>
      </c>
      <c r="AY262" s="215" t="s">
        <v>161</v>
      </c>
      <c r="BK262" s="217">
        <f>BK263+BK266+BK268</f>
        <v>0</v>
      </c>
    </row>
    <row r="263" s="12" customFormat="1" ht="22.8" customHeight="1">
      <c r="A263" s="12"/>
      <c r="B263" s="204"/>
      <c r="C263" s="205"/>
      <c r="D263" s="206" t="s">
        <v>74</v>
      </c>
      <c r="E263" s="287" t="s">
        <v>1785</v>
      </c>
      <c r="F263" s="287" t="s">
        <v>1786</v>
      </c>
      <c r="G263" s="205"/>
      <c r="H263" s="205"/>
      <c r="I263" s="208"/>
      <c r="J263" s="288">
        <f>BK263</f>
        <v>0</v>
      </c>
      <c r="K263" s="205"/>
      <c r="L263" s="210"/>
      <c r="M263" s="211"/>
      <c r="N263" s="212"/>
      <c r="O263" s="212"/>
      <c r="P263" s="213">
        <f>SUM(P264:P265)</f>
        <v>0</v>
      </c>
      <c r="Q263" s="212"/>
      <c r="R263" s="213">
        <f>SUM(R264:R265)</f>
        <v>0</v>
      </c>
      <c r="S263" s="212"/>
      <c r="T263" s="214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5" t="s">
        <v>239</v>
      </c>
      <c r="AT263" s="216" t="s">
        <v>74</v>
      </c>
      <c r="AU263" s="216" t="s">
        <v>83</v>
      </c>
      <c r="AY263" s="215" t="s">
        <v>161</v>
      </c>
      <c r="BK263" s="217">
        <f>SUM(BK264:BK265)</f>
        <v>0</v>
      </c>
    </row>
    <row r="264" s="2" customFormat="1" ht="16.5" customHeight="1">
      <c r="A264" s="39"/>
      <c r="B264" s="40"/>
      <c r="C264" s="218" t="s">
        <v>1020</v>
      </c>
      <c r="D264" s="218" t="s">
        <v>162</v>
      </c>
      <c r="E264" s="219" t="s">
        <v>1787</v>
      </c>
      <c r="F264" s="220" t="s">
        <v>1788</v>
      </c>
      <c r="G264" s="221" t="s">
        <v>1789</v>
      </c>
      <c r="H264" s="222">
        <v>1</v>
      </c>
      <c r="I264" s="223"/>
      <c r="J264" s="224">
        <f>ROUND(I264*H264,2)</f>
        <v>0</v>
      </c>
      <c r="K264" s="225"/>
      <c r="L264" s="45"/>
      <c r="M264" s="226" t="s">
        <v>1</v>
      </c>
      <c r="N264" s="227" t="s">
        <v>40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1790</v>
      </c>
      <c r="AT264" s="230" t="s">
        <v>162</v>
      </c>
      <c r="AU264" s="230" t="s">
        <v>85</v>
      </c>
      <c r="AY264" s="18" t="s">
        <v>161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83</v>
      </c>
      <c r="BK264" s="231">
        <f>ROUND(I264*H264,2)</f>
        <v>0</v>
      </c>
      <c r="BL264" s="18" t="s">
        <v>1790</v>
      </c>
      <c r="BM264" s="230" t="s">
        <v>1791</v>
      </c>
    </row>
    <row r="265" s="2" customFormat="1" ht="16.5" customHeight="1">
      <c r="A265" s="39"/>
      <c r="B265" s="40"/>
      <c r="C265" s="218" t="s">
        <v>1792</v>
      </c>
      <c r="D265" s="218" t="s">
        <v>162</v>
      </c>
      <c r="E265" s="219" t="s">
        <v>1793</v>
      </c>
      <c r="F265" s="220" t="s">
        <v>1794</v>
      </c>
      <c r="G265" s="221" t="s">
        <v>1789</v>
      </c>
      <c r="H265" s="222">
        <v>1</v>
      </c>
      <c r="I265" s="223"/>
      <c r="J265" s="224">
        <f>ROUND(I265*H265,2)</f>
        <v>0</v>
      </c>
      <c r="K265" s="225"/>
      <c r="L265" s="45"/>
      <c r="M265" s="226" t="s">
        <v>1</v>
      </c>
      <c r="N265" s="227" t="s">
        <v>40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1790</v>
      </c>
      <c r="AT265" s="230" t="s">
        <v>162</v>
      </c>
      <c r="AU265" s="230" t="s">
        <v>85</v>
      </c>
      <c r="AY265" s="18" t="s">
        <v>161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83</v>
      </c>
      <c r="BK265" s="231">
        <f>ROUND(I265*H265,2)</f>
        <v>0</v>
      </c>
      <c r="BL265" s="18" t="s">
        <v>1790</v>
      </c>
      <c r="BM265" s="230" t="s">
        <v>1795</v>
      </c>
    </row>
    <row r="266" s="12" customFormat="1" ht="22.8" customHeight="1">
      <c r="A266" s="12"/>
      <c r="B266" s="204"/>
      <c r="C266" s="205"/>
      <c r="D266" s="206" t="s">
        <v>74</v>
      </c>
      <c r="E266" s="287" t="s">
        <v>1796</v>
      </c>
      <c r="F266" s="287" t="s">
        <v>1797</v>
      </c>
      <c r="G266" s="205"/>
      <c r="H266" s="205"/>
      <c r="I266" s="208"/>
      <c r="J266" s="288">
        <f>BK266</f>
        <v>0</v>
      </c>
      <c r="K266" s="205"/>
      <c r="L266" s="210"/>
      <c r="M266" s="211"/>
      <c r="N266" s="212"/>
      <c r="O266" s="212"/>
      <c r="P266" s="213">
        <f>P267</f>
        <v>0</v>
      </c>
      <c r="Q266" s="212"/>
      <c r="R266" s="213">
        <f>R267</f>
        <v>0</v>
      </c>
      <c r="S266" s="212"/>
      <c r="T266" s="214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5" t="s">
        <v>239</v>
      </c>
      <c r="AT266" s="216" t="s">
        <v>74</v>
      </c>
      <c r="AU266" s="216" t="s">
        <v>83</v>
      </c>
      <c r="AY266" s="215" t="s">
        <v>161</v>
      </c>
      <c r="BK266" s="217">
        <f>BK267</f>
        <v>0</v>
      </c>
    </row>
    <row r="267" s="2" customFormat="1" ht="16.5" customHeight="1">
      <c r="A267" s="39"/>
      <c r="B267" s="40"/>
      <c r="C267" s="218" t="s">
        <v>1798</v>
      </c>
      <c r="D267" s="218" t="s">
        <v>162</v>
      </c>
      <c r="E267" s="219" t="s">
        <v>1799</v>
      </c>
      <c r="F267" s="220" t="s">
        <v>1800</v>
      </c>
      <c r="G267" s="221" t="s">
        <v>431</v>
      </c>
      <c r="H267" s="222">
        <v>1</v>
      </c>
      <c r="I267" s="223"/>
      <c r="J267" s="224">
        <f>ROUND(I267*H267,2)</f>
        <v>0</v>
      </c>
      <c r="K267" s="225"/>
      <c r="L267" s="45"/>
      <c r="M267" s="226" t="s">
        <v>1</v>
      </c>
      <c r="N267" s="227" t="s">
        <v>40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1790</v>
      </c>
      <c r="AT267" s="230" t="s">
        <v>162</v>
      </c>
      <c r="AU267" s="230" t="s">
        <v>85</v>
      </c>
      <c r="AY267" s="18" t="s">
        <v>161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83</v>
      </c>
      <c r="BK267" s="231">
        <f>ROUND(I267*H267,2)</f>
        <v>0</v>
      </c>
      <c r="BL267" s="18" t="s">
        <v>1790</v>
      </c>
      <c r="BM267" s="230" t="s">
        <v>1801</v>
      </c>
    </row>
    <row r="268" s="12" customFormat="1" ht="22.8" customHeight="1">
      <c r="A268" s="12"/>
      <c r="B268" s="204"/>
      <c r="C268" s="205"/>
      <c r="D268" s="206" t="s">
        <v>74</v>
      </c>
      <c r="E268" s="287" t="s">
        <v>1802</v>
      </c>
      <c r="F268" s="287" t="s">
        <v>1803</v>
      </c>
      <c r="G268" s="205"/>
      <c r="H268" s="205"/>
      <c r="I268" s="208"/>
      <c r="J268" s="288">
        <f>BK268</f>
        <v>0</v>
      </c>
      <c r="K268" s="205"/>
      <c r="L268" s="210"/>
      <c r="M268" s="211"/>
      <c r="N268" s="212"/>
      <c r="O268" s="212"/>
      <c r="P268" s="213">
        <f>P269</f>
        <v>0</v>
      </c>
      <c r="Q268" s="212"/>
      <c r="R268" s="213">
        <f>R269</f>
        <v>0</v>
      </c>
      <c r="S268" s="212"/>
      <c r="T268" s="214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5" t="s">
        <v>239</v>
      </c>
      <c r="AT268" s="216" t="s">
        <v>74</v>
      </c>
      <c r="AU268" s="216" t="s">
        <v>83</v>
      </c>
      <c r="AY268" s="215" t="s">
        <v>161</v>
      </c>
      <c r="BK268" s="217">
        <f>BK269</f>
        <v>0</v>
      </c>
    </row>
    <row r="269" s="2" customFormat="1" ht="16.5" customHeight="1">
      <c r="A269" s="39"/>
      <c r="B269" s="40"/>
      <c r="C269" s="218" t="s">
        <v>1804</v>
      </c>
      <c r="D269" s="218" t="s">
        <v>162</v>
      </c>
      <c r="E269" s="219" t="s">
        <v>1805</v>
      </c>
      <c r="F269" s="220" t="s">
        <v>1806</v>
      </c>
      <c r="G269" s="221" t="s">
        <v>1807</v>
      </c>
      <c r="H269" s="222">
        <v>16</v>
      </c>
      <c r="I269" s="223"/>
      <c r="J269" s="224">
        <f>ROUND(I269*H269,2)</f>
        <v>0</v>
      </c>
      <c r="K269" s="225"/>
      <c r="L269" s="45"/>
      <c r="M269" s="293" t="s">
        <v>1</v>
      </c>
      <c r="N269" s="294" t="s">
        <v>40</v>
      </c>
      <c r="O269" s="295"/>
      <c r="P269" s="296">
        <f>O269*H269</f>
        <v>0</v>
      </c>
      <c r="Q269" s="296">
        <v>0</v>
      </c>
      <c r="R269" s="296">
        <f>Q269*H269</f>
        <v>0</v>
      </c>
      <c r="S269" s="296">
        <v>0</v>
      </c>
      <c r="T269" s="29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1790</v>
      </c>
      <c r="AT269" s="230" t="s">
        <v>162</v>
      </c>
      <c r="AU269" s="230" t="s">
        <v>85</v>
      </c>
      <c r="AY269" s="18" t="s">
        <v>161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83</v>
      </c>
      <c r="BK269" s="231">
        <f>ROUND(I269*H269,2)</f>
        <v>0</v>
      </c>
      <c r="BL269" s="18" t="s">
        <v>1790</v>
      </c>
      <c r="BM269" s="230" t="s">
        <v>1808</v>
      </c>
    </row>
    <row r="270" s="2" customFormat="1" ht="6.96" customHeight="1">
      <c r="A270" s="39"/>
      <c r="B270" s="67"/>
      <c r="C270" s="68"/>
      <c r="D270" s="68"/>
      <c r="E270" s="68"/>
      <c r="F270" s="68"/>
      <c r="G270" s="68"/>
      <c r="H270" s="68"/>
      <c r="I270" s="68"/>
      <c r="J270" s="68"/>
      <c r="K270" s="68"/>
      <c r="L270" s="45"/>
      <c r="M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</row>
  </sheetData>
  <sheetProtection sheet="1" autoFilter="0" formatColumns="0" formatRows="0" objects="1" scenarios="1" spinCount="100000" saltValue="e35TDJe3URL5iuLF9tMObS0I/VxmpoBxwlIXSWJK5EK1I8xmc9ow9okBw8CAUyItmwykwTu3I4mwTQqgFDgJlg==" hashValue="7aOom2RN0Xsaw3Vu0JKPGAxTZ2FbfPQzJZy8LuVL4AOP5YVA8EKiAXGpWOKlZ8wZ33H46UqyTiiodsweRM4p5g==" algorithmName="SHA-512" password="CC35"/>
  <autoFilter ref="C131:K269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budovy koupaliště Šternberk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 Štěpán Hanus, Dolní Kounice, GSM 608 621 215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ROUND((SUM(BE127:BE315)),  2)</f>
        <v>0</v>
      </c>
      <c r="G33" s="39"/>
      <c r="H33" s="39"/>
      <c r="I33" s="156">
        <v>0.20999999999999999</v>
      </c>
      <c r="J33" s="155">
        <f>ROUND(((SUM(BE127:BE315))*I33),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ROUND((SUM(BF127:BF315)),  2)</f>
        <v>0</v>
      </c>
      <c r="G34" s="39"/>
      <c r="H34" s="39"/>
      <c r="I34" s="156">
        <v>0.12</v>
      </c>
      <c r="J34" s="155">
        <f>ROUND(((SUM(BF127:BF315))*I34),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ROUND((SUM(BG127:BG315)),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ROUND((SUM(BH127:BH315)),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ROUND((SUM(BI127:BI315)),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budovy koupaliště Šternberk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Zařízení silnoproudé elektrotechniky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Štěpán Hanus, Dolní Kounice, GSM 608 621 215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1369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1810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1370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1811</v>
      </c>
      <c r="E100" s="189"/>
      <c r="F100" s="189"/>
      <c r="G100" s="189"/>
      <c r="H100" s="189"/>
      <c r="I100" s="189"/>
      <c r="J100" s="190">
        <f>J274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1372</v>
      </c>
      <c r="E101" s="183"/>
      <c r="F101" s="183"/>
      <c r="G101" s="183"/>
      <c r="H101" s="183"/>
      <c r="I101" s="183"/>
      <c r="J101" s="184">
        <f>J280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1375</v>
      </c>
      <c r="E102" s="189"/>
      <c r="F102" s="189"/>
      <c r="G102" s="189"/>
      <c r="H102" s="189"/>
      <c r="I102" s="189"/>
      <c r="J102" s="190">
        <f>J281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1812</v>
      </c>
      <c r="E103" s="183"/>
      <c r="F103" s="183"/>
      <c r="G103" s="183"/>
      <c r="H103" s="183"/>
      <c r="I103" s="183"/>
      <c r="J103" s="184">
        <f>J298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1376</v>
      </c>
      <c r="E104" s="183"/>
      <c r="F104" s="183"/>
      <c r="G104" s="183"/>
      <c r="H104" s="183"/>
      <c r="I104" s="183"/>
      <c r="J104" s="184">
        <f>J306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1377</v>
      </c>
      <c r="E105" s="189"/>
      <c r="F105" s="189"/>
      <c r="G105" s="189"/>
      <c r="H105" s="189"/>
      <c r="I105" s="189"/>
      <c r="J105" s="190">
        <f>J307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1813</v>
      </c>
      <c r="E106" s="189"/>
      <c r="F106" s="189"/>
      <c r="G106" s="189"/>
      <c r="H106" s="189"/>
      <c r="I106" s="189"/>
      <c r="J106" s="190">
        <f>J311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1379</v>
      </c>
      <c r="E107" s="189"/>
      <c r="F107" s="189"/>
      <c r="G107" s="189"/>
      <c r="H107" s="189"/>
      <c r="I107" s="189"/>
      <c r="J107" s="190">
        <f>J313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147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Úpravy budovy koupaliště Šternberk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108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03 - Zařízení silnoproudé elektrotechniky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 xml:space="preserve"> </v>
      </c>
      <c r="G121" s="41"/>
      <c r="H121" s="41"/>
      <c r="I121" s="33" t="s">
        <v>22</v>
      </c>
      <c r="J121" s="80" t="str">
        <f>IF(J12="","",J12)</f>
        <v>13. 1. 2025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 xml:space="preserve"> </v>
      </c>
      <c r="G123" s="41"/>
      <c r="H123" s="41"/>
      <c r="I123" s="33" t="s">
        <v>30</v>
      </c>
      <c r="J123" s="37" t="str">
        <f>E21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32</v>
      </c>
      <c r="J124" s="37" t="str">
        <f>E24</f>
        <v>Ing. Štěpán Hanus, Dolní Kounice, GSM 608 621 215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148</v>
      </c>
      <c r="D126" s="195" t="s">
        <v>60</v>
      </c>
      <c r="E126" s="195" t="s">
        <v>56</v>
      </c>
      <c r="F126" s="195" t="s">
        <v>57</v>
      </c>
      <c r="G126" s="195" t="s">
        <v>149</v>
      </c>
      <c r="H126" s="195" t="s">
        <v>150</v>
      </c>
      <c r="I126" s="195" t="s">
        <v>151</v>
      </c>
      <c r="J126" s="196" t="s">
        <v>112</v>
      </c>
      <c r="K126" s="197" t="s">
        <v>152</v>
      </c>
      <c r="L126" s="198"/>
      <c r="M126" s="101" t="s">
        <v>1</v>
      </c>
      <c r="N126" s="102" t="s">
        <v>39</v>
      </c>
      <c r="O126" s="102" t="s">
        <v>153</v>
      </c>
      <c r="P126" s="102" t="s">
        <v>154</v>
      </c>
      <c r="Q126" s="102" t="s">
        <v>155</v>
      </c>
      <c r="R126" s="102" t="s">
        <v>156</v>
      </c>
      <c r="S126" s="102" t="s">
        <v>157</v>
      </c>
      <c r="T126" s="103" t="s">
        <v>158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159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P128+P280+P298+P306</f>
        <v>0</v>
      </c>
      <c r="Q127" s="105"/>
      <c r="R127" s="201">
        <f>R128+R280+R298+R306</f>
        <v>0</v>
      </c>
      <c r="S127" s="105"/>
      <c r="T127" s="202">
        <f>T128+T280+T298+T306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74</v>
      </c>
      <c r="AU127" s="18" t="s">
        <v>114</v>
      </c>
      <c r="BK127" s="203">
        <f>BK128+BK280+BK298+BK306</f>
        <v>0</v>
      </c>
    </row>
    <row r="128" s="12" customFormat="1" ht="25.92" customHeight="1">
      <c r="A128" s="12"/>
      <c r="B128" s="204"/>
      <c r="C128" s="205"/>
      <c r="D128" s="206" t="s">
        <v>74</v>
      </c>
      <c r="E128" s="207" t="s">
        <v>1414</v>
      </c>
      <c r="F128" s="207" t="s">
        <v>1415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P129+P131+P274</f>
        <v>0</v>
      </c>
      <c r="Q128" s="212"/>
      <c r="R128" s="213">
        <f>R129+R131+R274</f>
        <v>0</v>
      </c>
      <c r="S128" s="212"/>
      <c r="T128" s="214">
        <f>T129+T131+T274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85</v>
      </c>
      <c r="AT128" s="216" t="s">
        <v>74</v>
      </c>
      <c r="AU128" s="216" t="s">
        <v>75</v>
      </c>
      <c r="AY128" s="215" t="s">
        <v>161</v>
      </c>
      <c r="BK128" s="217">
        <f>BK129+BK131+BK274</f>
        <v>0</v>
      </c>
    </row>
    <row r="129" s="12" customFormat="1" ht="22.8" customHeight="1">
      <c r="A129" s="12"/>
      <c r="B129" s="204"/>
      <c r="C129" s="205"/>
      <c r="D129" s="206" t="s">
        <v>74</v>
      </c>
      <c r="E129" s="287" t="s">
        <v>1814</v>
      </c>
      <c r="F129" s="287" t="s">
        <v>1815</v>
      </c>
      <c r="G129" s="205"/>
      <c r="H129" s="205"/>
      <c r="I129" s="208"/>
      <c r="J129" s="288">
        <f>BK129</f>
        <v>0</v>
      </c>
      <c r="K129" s="205"/>
      <c r="L129" s="210"/>
      <c r="M129" s="211"/>
      <c r="N129" s="212"/>
      <c r="O129" s="212"/>
      <c r="P129" s="213">
        <f>P130</f>
        <v>0</v>
      </c>
      <c r="Q129" s="212"/>
      <c r="R129" s="213">
        <f>R130</f>
        <v>0</v>
      </c>
      <c r="S129" s="212"/>
      <c r="T129" s="214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85</v>
      </c>
      <c r="AT129" s="216" t="s">
        <v>74</v>
      </c>
      <c r="AU129" s="216" t="s">
        <v>83</v>
      </c>
      <c r="AY129" s="215" t="s">
        <v>161</v>
      </c>
      <c r="BK129" s="217">
        <f>BK130</f>
        <v>0</v>
      </c>
    </row>
    <row r="130" s="2" customFormat="1" ht="24.15" customHeight="1">
      <c r="A130" s="39"/>
      <c r="B130" s="40"/>
      <c r="C130" s="218" t="s">
        <v>83</v>
      </c>
      <c r="D130" s="218" t="s">
        <v>162</v>
      </c>
      <c r="E130" s="219" t="s">
        <v>1816</v>
      </c>
      <c r="F130" s="220" t="s">
        <v>1817</v>
      </c>
      <c r="G130" s="221" t="s">
        <v>431</v>
      </c>
      <c r="H130" s="222">
        <v>1</v>
      </c>
      <c r="I130" s="223"/>
      <c r="J130" s="224">
        <f>ROUND(I130*H130,2)</f>
        <v>0</v>
      </c>
      <c r="K130" s="225"/>
      <c r="L130" s="45"/>
      <c r="M130" s="226" t="s">
        <v>1</v>
      </c>
      <c r="N130" s="227" t="s">
        <v>40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254</v>
      </c>
      <c r="AT130" s="230" t="s">
        <v>162</v>
      </c>
      <c r="AU130" s="230" t="s">
        <v>85</v>
      </c>
      <c r="AY130" s="18" t="s">
        <v>161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83</v>
      </c>
      <c r="BK130" s="231">
        <f>ROUND(I130*H130,2)</f>
        <v>0</v>
      </c>
      <c r="BL130" s="18" t="s">
        <v>254</v>
      </c>
      <c r="BM130" s="230" t="s">
        <v>85</v>
      </c>
    </row>
    <row r="131" s="12" customFormat="1" ht="22.8" customHeight="1">
      <c r="A131" s="12"/>
      <c r="B131" s="204"/>
      <c r="C131" s="205"/>
      <c r="D131" s="206" t="s">
        <v>74</v>
      </c>
      <c r="E131" s="287" t="s">
        <v>1422</v>
      </c>
      <c r="F131" s="287" t="s">
        <v>1423</v>
      </c>
      <c r="G131" s="205"/>
      <c r="H131" s="205"/>
      <c r="I131" s="208"/>
      <c r="J131" s="288">
        <f>BK131</f>
        <v>0</v>
      </c>
      <c r="K131" s="205"/>
      <c r="L131" s="210"/>
      <c r="M131" s="211"/>
      <c r="N131" s="212"/>
      <c r="O131" s="212"/>
      <c r="P131" s="213">
        <f>SUM(P132:P273)</f>
        <v>0</v>
      </c>
      <c r="Q131" s="212"/>
      <c r="R131" s="213">
        <f>SUM(R132:R273)</f>
        <v>0</v>
      </c>
      <c r="S131" s="212"/>
      <c r="T131" s="214">
        <f>SUM(T132:T273)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85</v>
      </c>
      <c r="AT131" s="216" t="s">
        <v>74</v>
      </c>
      <c r="AU131" s="216" t="s">
        <v>83</v>
      </c>
      <c r="AY131" s="215" t="s">
        <v>161</v>
      </c>
      <c r="BK131" s="217">
        <f>SUM(BK132:BK273)</f>
        <v>0</v>
      </c>
    </row>
    <row r="132" s="2" customFormat="1" ht="24.15" customHeight="1">
      <c r="A132" s="39"/>
      <c r="B132" s="40"/>
      <c r="C132" s="218" t="s">
        <v>85</v>
      </c>
      <c r="D132" s="218" t="s">
        <v>162</v>
      </c>
      <c r="E132" s="219" t="s">
        <v>1818</v>
      </c>
      <c r="F132" s="220" t="s">
        <v>1819</v>
      </c>
      <c r="G132" s="221" t="s">
        <v>622</v>
      </c>
      <c r="H132" s="222">
        <v>25</v>
      </c>
      <c r="I132" s="223"/>
      <c r="J132" s="224">
        <f>ROUND(I132*H132,2)</f>
        <v>0</v>
      </c>
      <c r="K132" s="225"/>
      <c r="L132" s="45"/>
      <c r="M132" s="226" t="s">
        <v>1</v>
      </c>
      <c r="N132" s="227" t="s">
        <v>40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254</v>
      </c>
      <c r="AT132" s="230" t="s">
        <v>162</v>
      </c>
      <c r="AU132" s="230" t="s">
        <v>85</v>
      </c>
      <c r="AY132" s="18" t="s">
        <v>161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254</v>
      </c>
      <c r="BM132" s="230" t="s">
        <v>164</v>
      </c>
    </row>
    <row r="133" s="2" customFormat="1" ht="24.15" customHeight="1">
      <c r="A133" s="39"/>
      <c r="B133" s="40"/>
      <c r="C133" s="276" t="s">
        <v>216</v>
      </c>
      <c r="D133" s="276" t="s">
        <v>656</v>
      </c>
      <c r="E133" s="277" t="s">
        <v>1820</v>
      </c>
      <c r="F133" s="278" t="s">
        <v>1821</v>
      </c>
      <c r="G133" s="279" t="s">
        <v>622</v>
      </c>
      <c r="H133" s="280">
        <v>26.25</v>
      </c>
      <c r="I133" s="281"/>
      <c r="J133" s="282">
        <f>ROUND(I133*H133,2)</f>
        <v>0</v>
      </c>
      <c r="K133" s="283"/>
      <c r="L133" s="284"/>
      <c r="M133" s="285" t="s">
        <v>1</v>
      </c>
      <c r="N133" s="286" t="s">
        <v>40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318</v>
      </c>
      <c r="AT133" s="230" t="s">
        <v>656</v>
      </c>
      <c r="AU133" s="230" t="s">
        <v>85</v>
      </c>
      <c r="AY133" s="18" t="s">
        <v>161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83</v>
      </c>
      <c r="BK133" s="231">
        <f>ROUND(I133*H133,2)</f>
        <v>0</v>
      </c>
      <c r="BL133" s="18" t="s">
        <v>254</v>
      </c>
      <c r="BM133" s="230" t="s">
        <v>226</v>
      </c>
    </row>
    <row r="134" s="15" customFormat="1">
      <c r="A134" s="15"/>
      <c r="B134" s="254"/>
      <c r="C134" s="255"/>
      <c r="D134" s="234" t="s">
        <v>165</v>
      </c>
      <c r="E134" s="256" t="s">
        <v>1</v>
      </c>
      <c r="F134" s="257" t="s">
        <v>1822</v>
      </c>
      <c r="G134" s="255"/>
      <c r="H134" s="258">
        <v>26.25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165</v>
      </c>
      <c r="AU134" s="264" t="s">
        <v>85</v>
      </c>
      <c r="AV134" s="15" t="s">
        <v>85</v>
      </c>
      <c r="AW134" s="15" t="s">
        <v>31</v>
      </c>
      <c r="AX134" s="15" t="s">
        <v>75</v>
      </c>
      <c r="AY134" s="264" t="s">
        <v>161</v>
      </c>
    </row>
    <row r="135" s="14" customFormat="1">
      <c r="A135" s="14"/>
      <c r="B135" s="243"/>
      <c r="C135" s="244"/>
      <c r="D135" s="234" t="s">
        <v>165</v>
      </c>
      <c r="E135" s="245" t="s">
        <v>1</v>
      </c>
      <c r="F135" s="246" t="s">
        <v>206</v>
      </c>
      <c r="G135" s="244"/>
      <c r="H135" s="247">
        <v>26.25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165</v>
      </c>
      <c r="AU135" s="253" t="s">
        <v>85</v>
      </c>
      <c r="AV135" s="14" t="s">
        <v>164</v>
      </c>
      <c r="AW135" s="14" t="s">
        <v>31</v>
      </c>
      <c r="AX135" s="14" t="s">
        <v>83</v>
      </c>
      <c r="AY135" s="253" t="s">
        <v>161</v>
      </c>
    </row>
    <row r="136" s="2" customFormat="1" ht="16.5" customHeight="1">
      <c r="A136" s="39"/>
      <c r="B136" s="40"/>
      <c r="C136" s="276" t="s">
        <v>164</v>
      </c>
      <c r="D136" s="276" t="s">
        <v>656</v>
      </c>
      <c r="E136" s="277" t="s">
        <v>1823</v>
      </c>
      <c r="F136" s="278" t="s">
        <v>1824</v>
      </c>
      <c r="G136" s="279" t="s">
        <v>431</v>
      </c>
      <c r="H136" s="280">
        <v>30</v>
      </c>
      <c r="I136" s="281"/>
      <c r="J136" s="282">
        <f>ROUND(I136*H136,2)</f>
        <v>0</v>
      </c>
      <c r="K136" s="283"/>
      <c r="L136" s="284"/>
      <c r="M136" s="285" t="s">
        <v>1</v>
      </c>
      <c r="N136" s="286" t="s">
        <v>40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318</v>
      </c>
      <c r="AT136" s="230" t="s">
        <v>656</v>
      </c>
      <c r="AU136" s="230" t="s">
        <v>85</v>
      </c>
      <c r="AY136" s="18" t="s">
        <v>161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83</v>
      </c>
      <c r="BK136" s="231">
        <f>ROUND(I136*H136,2)</f>
        <v>0</v>
      </c>
      <c r="BL136" s="18" t="s">
        <v>254</v>
      </c>
      <c r="BM136" s="230" t="s">
        <v>237</v>
      </c>
    </row>
    <row r="137" s="2" customFormat="1" ht="24.15" customHeight="1">
      <c r="A137" s="39"/>
      <c r="B137" s="40"/>
      <c r="C137" s="218" t="s">
        <v>239</v>
      </c>
      <c r="D137" s="218" t="s">
        <v>162</v>
      </c>
      <c r="E137" s="219" t="s">
        <v>1825</v>
      </c>
      <c r="F137" s="220" t="s">
        <v>1826</v>
      </c>
      <c r="G137" s="221" t="s">
        <v>622</v>
      </c>
      <c r="H137" s="222">
        <v>100</v>
      </c>
      <c r="I137" s="223"/>
      <c r="J137" s="224">
        <f>ROUND(I137*H137,2)</f>
        <v>0</v>
      </c>
      <c r="K137" s="225"/>
      <c r="L137" s="45"/>
      <c r="M137" s="226" t="s">
        <v>1</v>
      </c>
      <c r="N137" s="227" t="s">
        <v>40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254</v>
      </c>
      <c r="AT137" s="230" t="s">
        <v>162</v>
      </c>
      <c r="AU137" s="230" t="s">
        <v>85</v>
      </c>
      <c r="AY137" s="18" t="s">
        <v>161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83</v>
      </c>
      <c r="BK137" s="231">
        <f>ROUND(I137*H137,2)</f>
        <v>0</v>
      </c>
      <c r="BL137" s="18" t="s">
        <v>254</v>
      </c>
      <c r="BM137" s="230" t="s">
        <v>242</v>
      </c>
    </row>
    <row r="138" s="2" customFormat="1" ht="21.75" customHeight="1">
      <c r="A138" s="39"/>
      <c r="B138" s="40"/>
      <c r="C138" s="276" t="s">
        <v>226</v>
      </c>
      <c r="D138" s="276" t="s">
        <v>656</v>
      </c>
      <c r="E138" s="277" t="s">
        <v>1827</v>
      </c>
      <c r="F138" s="278" t="s">
        <v>1828</v>
      </c>
      <c r="G138" s="279" t="s">
        <v>622</v>
      </c>
      <c r="H138" s="280">
        <v>105</v>
      </c>
      <c r="I138" s="281"/>
      <c r="J138" s="282">
        <f>ROUND(I138*H138,2)</f>
        <v>0</v>
      </c>
      <c r="K138" s="283"/>
      <c r="L138" s="284"/>
      <c r="M138" s="285" t="s">
        <v>1</v>
      </c>
      <c r="N138" s="286" t="s">
        <v>40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318</v>
      </c>
      <c r="AT138" s="230" t="s">
        <v>656</v>
      </c>
      <c r="AU138" s="230" t="s">
        <v>85</v>
      </c>
      <c r="AY138" s="18" t="s">
        <v>161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254</v>
      </c>
      <c r="BM138" s="230" t="s">
        <v>8</v>
      </c>
    </row>
    <row r="139" s="15" customFormat="1">
      <c r="A139" s="15"/>
      <c r="B139" s="254"/>
      <c r="C139" s="255"/>
      <c r="D139" s="234" t="s">
        <v>165</v>
      </c>
      <c r="E139" s="256" t="s">
        <v>1</v>
      </c>
      <c r="F139" s="257" t="s">
        <v>1829</v>
      </c>
      <c r="G139" s="255"/>
      <c r="H139" s="258">
        <v>105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165</v>
      </c>
      <c r="AU139" s="264" t="s">
        <v>85</v>
      </c>
      <c r="AV139" s="15" t="s">
        <v>85</v>
      </c>
      <c r="AW139" s="15" t="s">
        <v>31</v>
      </c>
      <c r="AX139" s="15" t="s">
        <v>75</v>
      </c>
      <c r="AY139" s="264" t="s">
        <v>161</v>
      </c>
    </row>
    <row r="140" s="14" customFormat="1">
      <c r="A140" s="14"/>
      <c r="B140" s="243"/>
      <c r="C140" s="244"/>
      <c r="D140" s="234" t="s">
        <v>165</v>
      </c>
      <c r="E140" s="245" t="s">
        <v>1</v>
      </c>
      <c r="F140" s="246" t="s">
        <v>206</v>
      </c>
      <c r="G140" s="244"/>
      <c r="H140" s="247">
        <v>105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165</v>
      </c>
      <c r="AU140" s="253" t="s">
        <v>85</v>
      </c>
      <c r="AV140" s="14" t="s">
        <v>164</v>
      </c>
      <c r="AW140" s="14" t="s">
        <v>31</v>
      </c>
      <c r="AX140" s="14" t="s">
        <v>83</v>
      </c>
      <c r="AY140" s="253" t="s">
        <v>161</v>
      </c>
    </row>
    <row r="141" s="2" customFormat="1" ht="24.15" customHeight="1">
      <c r="A141" s="39"/>
      <c r="B141" s="40"/>
      <c r="C141" s="218" t="s">
        <v>247</v>
      </c>
      <c r="D141" s="218" t="s">
        <v>162</v>
      </c>
      <c r="E141" s="219" t="s">
        <v>1830</v>
      </c>
      <c r="F141" s="220" t="s">
        <v>1831</v>
      </c>
      <c r="G141" s="221" t="s">
        <v>622</v>
      </c>
      <c r="H141" s="222">
        <v>200</v>
      </c>
      <c r="I141" s="223"/>
      <c r="J141" s="224">
        <f>ROUND(I141*H141,2)</f>
        <v>0</v>
      </c>
      <c r="K141" s="225"/>
      <c r="L141" s="45"/>
      <c r="M141" s="226" t="s">
        <v>1</v>
      </c>
      <c r="N141" s="227" t="s">
        <v>40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254</v>
      </c>
      <c r="AT141" s="230" t="s">
        <v>162</v>
      </c>
      <c r="AU141" s="230" t="s">
        <v>85</v>
      </c>
      <c r="AY141" s="18" t="s">
        <v>161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254</v>
      </c>
      <c r="BM141" s="230" t="s">
        <v>250</v>
      </c>
    </row>
    <row r="142" s="2" customFormat="1" ht="21.75" customHeight="1">
      <c r="A142" s="39"/>
      <c r="B142" s="40"/>
      <c r="C142" s="276" t="s">
        <v>237</v>
      </c>
      <c r="D142" s="276" t="s">
        <v>656</v>
      </c>
      <c r="E142" s="277" t="s">
        <v>1832</v>
      </c>
      <c r="F142" s="278" t="s">
        <v>1833</v>
      </c>
      <c r="G142" s="279" t="s">
        <v>622</v>
      </c>
      <c r="H142" s="280">
        <v>210</v>
      </c>
      <c r="I142" s="281"/>
      <c r="J142" s="282">
        <f>ROUND(I142*H142,2)</f>
        <v>0</v>
      </c>
      <c r="K142" s="283"/>
      <c r="L142" s="284"/>
      <c r="M142" s="285" t="s">
        <v>1</v>
      </c>
      <c r="N142" s="286" t="s">
        <v>40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318</v>
      </c>
      <c r="AT142" s="230" t="s">
        <v>656</v>
      </c>
      <c r="AU142" s="230" t="s">
        <v>85</v>
      </c>
      <c r="AY142" s="18" t="s">
        <v>161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83</v>
      </c>
      <c r="BK142" s="231">
        <f>ROUND(I142*H142,2)</f>
        <v>0</v>
      </c>
      <c r="BL142" s="18" t="s">
        <v>254</v>
      </c>
      <c r="BM142" s="230" t="s">
        <v>254</v>
      </c>
    </row>
    <row r="143" s="15" customFormat="1">
      <c r="A143" s="15"/>
      <c r="B143" s="254"/>
      <c r="C143" s="255"/>
      <c r="D143" s="234" t="s">
        <v>165</v>
      </c>
      <c r="E143" s="256" t="s">
        <v>1</v>
      </c>
      <c r="F143" s="257" t="s">
        <v>1834</v>
      </c>
      <c r="G143" s="255"/>
      <c r="H143" s="258">
        <v>210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165</v>
      </c>
      <c r="AU143" s="264" t="s">
        <v>85</v>
      </c>
      <c r="AV143" s="15" t="s">
        <v>85</v>
      </c>
      <c r="AW143" s="15" t="s">
        <v>31</v>
      </c>
      <c r="AX143" s="15" t="s">
        <v>75</v>
      </c>
      <c r="AY143" s="264" t="s">
        <v>161</v>
      </c>
    </row>
    <row r="144" s="14" customFormat="1">
      <c r="A144" s="14"/>
      <c r="B144" s="243"/>
      <c r="C144" s="244"/>
      <c r="D144" s="234" t="s">
        <v>165</v>
      </c>
      <c r="E144" s="245" t="s">
        <v>1</v>
      </c>
      <c r="F144" s="246" t="s">
        <v>206</v>
      </c>
      <c r="G144" s="244"/>
      <c r="H144" s="247">
        <v>210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165</v>
      </c>
      <c r="AU144" s="253" t="s">
        <v>85</v>
      </c>
      <c r="AV144" s="14" t="s">
        <v>164</v>
      </c>
      <c r="AW144" s="14" t="s">
        <v>31</v>
      </c>
      <c r="AX144" s="14" t="s">
        <v>83</v>
      </c>
      <c r="AY144" s="253" t="s">
        <v>161</v>
      </c>
    </row>
    <row r="145" s="2" customFormat="1" ht="24.15" customHeight="1">
      <c r="A145" s="39"/>
      <c r="B145" s="40"/>
      <c r="C145" s="218" t="s">
        <v>259</v>
      </c>
      <c r="D145" s="218" t="s">
        <v>162</v>
      </c>
      <c r="E145" s="219" t="s">
        <v>1835</v>
      </c>
      <c r="F145" s="220" t="s">
        <v>1836</v>
      </c>
      <c r="G145" s="221" t="s">
        <v>622</v>
      </c>
      <c r="H145" s="222">
        <v>100</v>
      </c>
      <c r="I145" s="223"/>
      <c r="J145" s="224">
        <f>ROUND(I145*H145,2)</f>
        <v>0</v>
      </c>
      <c r="K145" s="225"/>
      <c r="L145" s="45"/>
      <c r="M145" s="226" t="s">
        <v>1</v>
      </c>
      <c r="N145" s="227" t="s">
        <v>40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254</v>
      </c>
      <c r="AT145" s="230" t="s">
        <v>162</v>
      </c>
      <c r="AU145" s="230" t="s">
        <v>85</v>
      </c>
      <c r="AY145" s="18" t="s">
        <v>161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83</v>
      </c>
      <c r="BK145" s="231">
        <f>ROUND(I145*H145,2)</f>
        <v>0</v>
      </c>
      <c r="BL145" s="18" t="s">
        <v>254</v>
      </c>
      <c r="BM145" s="230" t="s">
        <v>263</v>
      </c>
    </row>
    <row r="146" s="2" customFormat="1" ht="21.75" customHeight="1">
      <c r="A146" s="39"/>
      <c r="B146" s="40"/>
      <c r="C146" s="276" t="s">
        <v>242</v>
      </c>
      <c r="D146" s="276" t="s">
        <v>656</v>
      </c>
      <c r="E146" s="277" t="s">
        <v>1837</v>
      </c>
      <c r="F146" s="278" t="s">
        <v>1838</v>
      </c>
      <c r="G146" s="279" t="s">
        <v>622</v>
      </c>
      <c r="H146" s="280">
        <v>105</v>
      </c>
      <c r="I146" s="281"/>
      <c r="J146" s="282">
        <f>ROUND(I146*H146,2)</f>
        <v>0</v>
      </c>
      <c r="K146" s="283"/>
      <c r="L146" s="284"/>
      <c r="M146" s="285" t="s">
        <v>1</v>
      </c>
      <c r="N146" s="286" t="s">
        <v>40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318</v>
      </c>
      <c r="AT146" s="230" t="s">
        <v>656</v>
      </c>
      <c r="AU146" s="230" t="s">
        <v>85</v>
      </c>
      <c r="AY146" s="18" t="s">
        <v>161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254</v>
      </c>
      <c r="BM146" s="230" t="s">
        <v>266</v>
      </c>
    </row>
    <row r="147" s="15" customFormat="1">
      <c r="A147" s="15"/>
      <c r="B147" s="254"/>
      <c r="C147" s="255"/>
      <c r="D147" s="234" t="s">
        <v>165</v>
      </c>
      <c r="E147" s="256" t="s">
        <v>1</v>
      </c>
      <c r="F147" s="257" t="s">
        <v>1829</v>
      </c>
      <c r="G147" s="255"/>
      <c r="H147" s="258">
        <v>105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165</v>
      </c>
      <c r="AU147" s="264" t="s">
        <v>85</v>
      </c>
      <c r="AV147" s="15" t="s">
        <v>85</v>
      </c>
      <c r="AW147" s="15" t="s">
        <v>31</v>
      </c>
      <c r="AX147" s="15" t="s">
        <v>75</v>
      </c>
      <c r="AY147" s="264" t="s">
        <v>161</v>
      </c>
    </row>
    <row r="148" s="14" customFormat="1">
      <c r="A148" s="14"/>
      <c r="B148" s="243"/>
      <c r="C148" s="244"/>
      <c r="D148" s="234" t="s">
        <v>165</v>
      </c>
      <c r="E148" s="245" t="s">
        <v>1</v>
      </c>
      <c r="F148" s="246" t="s">
        <v>206</v>
      </c>
      <c r="G148" s="244"/>
      <c r="H148" s="247">
        <v>105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165</v>
      </c>
      <c r="AU148" s="253" t="s">
        <v>85</v>
      </c>
      <c r="AV148" s="14" t="s">
        <v>164</v>
      </c>
      <c r="AW148" s="14" t="s">
        <v>31</v>
      </c>
      <c r="AX148" s="14" t="s">
        <v>83</v>
      </c>
      <c r="AY148" s="253" t="s">
        <v>161</v>
      </c>
    </row>
    <row r="149" s="2" customFormat="1" ht="24.15" customHeight="1">
      <c r="A149" s="39"/>
      <c r="B149" s="40"/>
      <c r="C149" s="218" t="s">
        <v>257</v>
      </c>
      <c r="D149" s="218" t="s">
        <v>162</v>
      </c>
      <c r="E149" s="219" t="s">
        <v>1839</v>
      </c>
      <c r="F149" s="220" t="s">
        <v>1840</v>
      </c>
      <c r="G149" s="221" t="s">
        <v>622</v>
      </c>
      <c r="H149" s="222">
        <v>100</v>
      </c>
      <c r="I149" s="223"/>
      <c r="J149" s="224">
        <f>ROUND(I149*H149,2)</f>
        <v>0</v>
      </c>
      <c r="K149" s="225"/>
      <c r="L149" s="45"/>
      <c r="M149" s="226" t="s">
        <v>1</v>
      </c>
      <c r="N149" s="227" t="s">
        <v>40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254</v>
      </c>
      <c r="AT149" s="230" t="s">
        <v>162</v>
      </c>
      <c r="AU149" s="230" t="s">
        <v>85</v>
      </c>
      <c r="AY149" s="18" t="s">
        <v>161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254</v>
      </c>
      <c r="BM149" s="230" t="s">
        <v>269</v>
      </c>
    </row>
    <row r="150" s="2" customFormat="1" ht="24.15" customHeight="1">
      <c r="A150" s="39"/>
      <c r="B150" s="40"/>
      <c r="C150" s="276" t="s">
        <v>8</v>
      </c>
      <c r="D150" s="276" t="s">
        <v>656</v>
      </c>
      <c r="E150" s="277" t="s">
        <v>1841</v>
      </c>
      <c r="F150" s="278" t="s">
        <v>1842</v>
      </c>
      <c r="G150" s="279" t="s">
        <v>622</v>
      </c>
      <c r="H150" s="280">
        <v>105</v>
      </c>
      <c r="I150" s="281"/>
      <c r="J150" s="282">
        <f>ROUND(I150*H150,2)</f>
        <v>0</v>
      </c>
      <c r="K150" s="283"/>
      <c r="L150" s="284"/>
      <c r="M150" s="285" t="s">
        <v>1</v>
      </c>
      <c r="N150" s="286" t="s">
        <v>40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318</v>
      </c>
      <c r="AT150" s="230" t="s">
        <v>656</v>
      </c>
      <c r="AU150" s="230" t="s">
        <v>85</v>
      </c>
      <c r="AY150" s="18" t="s">
        <v>161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83</v>
      </c>
      <c r="BK150" s="231">
        <f>ROUND(I150*H150,2)</f>
        <v>0</v>
      </c>
      <c r="BL150" s="18" t="s">
        <v>254</v>
      </c>
      <c r="BM150" s="230" t="s">
        <v>273</v>
      </c>
    </row>
    <row r="151" s="15" customFormat="1">
      <c r="A151" s="15"/>
      <c r="B151" s="254"/>
      <c r="C151" s="255"/>
      <c r="D151" s="234" t="s">
        <v>165</v>
      </c>
      <c r="E151" s="256" t="s">
        <v>1</v>
      </c>
      <c r="F151" s="257" t="s">
        <v>1829</v>
      </c>
      <c r="G151" s="255"/>
      <c r="H151" s="258">
        <v>105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165</v>
      </c>
      <c r="AU151" s="264" t="s">
        <v>85</v>
      </c>
      <c r="AV151" s="15" t="s">
        <v>85</v>
      </c>
      <c r="AW151" s="15" t="s">
        <v>31</v>
      </c>
      <c r="AX151" s="15" t="s">
        <v>75</v>
      </c>
      <c r="AY151" s="264" t="s">
        <v>161</v>
      </c>
    </row>
    <row r="152" s="14" customFormat="1">
      <c r="A152" s="14"/>
      <c r="B152" s="243"/>
      <c r="C152" s="244"/>
      <c r="D152" s="234" t="s">
        <v>165</v>
      </c>
      <c r="E152" s="245" t="s">
        <v>1</v>
      </c>
      <c r="F152" s="246" t="s">
        <v>206</v>
      </c>
      <c r="G152" s="244"/>
      <c r="H152" s="247">
        <v>105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165</v>
      </c>
      <c r="AU152" s="253" t="s">
        <v>85</v>
      </c>
      <c r="AV152" s="14" t="s">
        <v>164</v>
      </c>
      <c r="AW152" s="14" t="s">
        <v>31</v>
      </c>
      <c r="AX152" s="14" t="s">
        <v>83</v>
      </c>
      <c r="AY152" s="253" t="s">
        <v>161</v>
      </c>
    </row>
    <row r="153" s="2" customFormat="1" ht="24.15" customHeight="1">
      <c r="A153" s="39"/>
      <c r="B153" s="40"/>
      <c r="C153" s="218" t="s">
        <v>284</v>
      </c>
      <c r="D153" s="218" t="s">
        <v>162</v>
      </c>
      <c r="E153" s="219" t="s">
        <v>1843</v>
      </c>
      <c r="F153" s="220" t="s">
        <v>1844</v>
      </c>
      <c r="G153" s="221" t="s">
        <v>622</v>
      </c>
      <c r="H153" s="222">
        <v>100</v>
      </c>
      <c r="I153" s="223"/>
      <c r="J153" s="224">
        <f>ROUND(I153*H153,2)</f>
        <v>0</v>
      </c>
      <c r="K153" s="225"/>
      <c r="L153" s="45"/>
      <c r="M153" s="226" t="s">
        <v>1</v>
      </c>
      <c r="N153" s="227" t="s">
        <v>40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254</v>
      </c>
      <c r="AT153" s="230" t="s">
        <v>162</v>
      </c>
      <c r="AU153" s="230" t="s">
        <v>85</v>
      </c>
      <c r="AY153" s="18" t="s">
        <v>161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83</v>
      </c>
      <c r="BK153" s="231">
        <f>ROUND(I153*H153,2)</f>
        <v>0</v>
      </c>
      <c r="BL153" s="18" t="s">
        <v>254</v>
      </c>
      <c r="BM153" s="230" t="s">
        <v>287</v>
      </c>
    </row>
    <row r="154" s="2" customFormat="1" ht="24.15" customHeight="1">
      <c r="A154" s="39"/>
      <c r="B154" s="40"/>
      <c r="C154" s="276" t="s">
        <v>250</v>
      </c>
      <c r="D154" s="276" t="s">
        <v>656</v>
      </c>
      <c r="E154" s="277" t="s">
        <v>1845</v>
      </c>
      <c r="F154" s="278" t="s">
        <v>1846</v>
      </c>
      <c r="G154" s="279" t="s">
        <v>622</v>
      </c>
      <c r="H154" s="280">
        <v>105</v>
      </c>
      <c r="I154" s="281"/>
      <c r="J154" s="282">
        <f>ROUND(I154*H154,2)</f>
        <v>0</v>
      </c>
      <c r="K154" s="283"/>
      <c r="L154" s="284"/>
      <c r="M154" s="285" t="s">
        <v>1</v>
      </c>
      <c r="N154" s="286" t="s">
        <v>40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318</v>
      </c>
      <c r="AT154" s="230" t="s">
        <v>656</v>
      </c>
      <c r="AU154" s="230" t="s">
        <v>85</v>
      </c>
      <c r="AY154" s="18" t="s">
        <v>161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83</v>
      </c>
      <c r="BK154" s="231">
        <f>ROUND(I154*H154,2)</f>
        <v>0</v>
      </c>
      <c r="BL154" s="18" t="s">
        <v>254</v>
      </c>
      <c r="BM154" s="230" t="s">
        <v>291</v>
      </c>
    </row>
    <row r="155" s="15" customFormat="1">
      <c r="A155" s="15"/>
      <c r="B155" s="254"/>
      <c r="C155" s="255"/>
      <c r="D155" s="234" t="s">
        <v>165</v>
      </c>
      <c r="E155" s="256" t="s">
        <v>1</v>
      </c>
      <c r="F155" s="257" t="s">
        <v>1829</v>
      </c>
      <c r="G155" s="255"/>
      <c r="H155" s="258">
        <v>105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165</v>
      </c>
      <c r="AU155" s="264" t="s">
        <v>85</v>
      </c>
      <c r="AV155" s="15" t="s">
        <v>85</v>
      </c>
      <c r="AW155" s="15" t="s">
        <v>31</v>
      </c>
      <c r="AX155" s="15" t="s">
        <v>75</v>
      </c>
      <c r="AY155" s="264" t="s">
        <v>161</v>
      </c>
    </row>
    <row r="156" s="14" customFormat="1">
      <c r="A156" s="14"/>
      <c r="B156" s="243"/>
      <c r="C156" s="244"/>
      <c r="D156" s="234" t="s">
        <v>165</v>
      </c>
      <c r="E156" s="245" t="s">
        <v>1</v>
      </c>
      <c r="F156" s="246" t="s">
        <v>206</v>
      </c>
      <c r="G156" s="244"/>
      <c r="H156" s="247">
        <v>105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165</v>
      </c>
      <c r="AU156" s="253" t="s">
        <v>85</v>
      </c>
      <c r="AV156" s="14" t="s">
        <v>164</v>
      </c>
      <c r="AW156" s="14" t="s">
        <v>31</v>
      </c>
      <c r="AX156" s="14" t="s">
        <v>83</v>
      </c>
      <c r="AY156" s="253" t="s">
        <v>161</v>
      </c>
    </row>
    <row r="157" s="2" customFormat="1" ht="24.15" customHeight="1">
      <c r="A157" s="39"/>
      <c r="B157" s="40"/>
      <c r="C157" s="218" t="s">
        <v>306</v>
      </c>
      <c r="D157" s="218" t="s">
        <v>162</v>
      </c>
      <c r="E157" s="219" t="s">
        <v>1847</v>
      </c>
      <c r="F157" s="220" t="s">
        <v>1848</v>
      </c>
      <c r="G157" s="221" t="s">
        <v>431</v>
      </c>
      <c r="H157" s="222">
        <v>110</v>
      </c>
      <c r="I157" s="223"/>
      <c r="J157" s="224">
        <f>ROUND(I157*H157,2)</f>
        <v>0</v>
      </c>
      <c r="K157" s="225"/>
      <c r="L157" s="45"/>
      <c r="M157" s="226" t="s">
        <v>1</v>
      </c>
      <c r="N157" s="227" t="s">
        <v>40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254</v>
      </c>
      <c r="AT157" s="230" t="s">
        <v>162</v>
      </c>
      <c r="AU157" s="230" t="s">
        <v>85</v>
      </c>
      <c r="AY157" s="18" t="s">
        <v>161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83</v>
      </c>
      <c r="BK157" s="231">
        <f>ROUND(I157*H157,2)</f>
        <v>0</v>
      </c>
      <c r="BL157" s="18" t="s">
        <v>254</v>
      </c>
      <c r="BM157" s="230" t="s">
        <v>309</v>
      </c>
    </row>
    <row r="158" s="2" customFormat="1" ht="24.15" customHeight="1">
      <c r="A158" s="39"/>
      <c r="B158" s="40"/>
      <c r="C158" s="276" t="s">
        <v>254</v>
      </c>
      <c r="D158" s="276" t="s">
        <v>656</v>
      </c>
      <c r="E158" s="277" t="s">
        <v>1849</v>
      </c>
      <c r="F158" s="278" t="s">
        <v>1850</v>
      </c>
      <c r="G158" s="279" t="s">
        <v>431</v>
      </c>
      <c r="H158" s="280">
        <v>110</v>
      </c>
      <c r="I158" s="281"/>
      <c r="J158" s="282">
        <f>ROUND(I158*H158,2)</f>
        <v>0</v>
      </c>
      <c r="K158" s="283"/>
      <c r="L158" s="284"/>
      <c r="M158" s="285" t="s">
        <v>1</v>
      </c>
      <c r="N158" s="286" t="s">
        <v>40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318</v>
      </c>
      <c r="AT158" s="230" t="s">
        <v>656</v>
      </c>
      <c r="AU158" s="230" t="s">
        <v>85</v>
      </c>
      <c r="AY158" s="18" t="s">
        <v>161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83</v>
      </c>
      <c r="BK158" s="231">
        <f>ROUND(I158*H158,2)</f>
        <v>0</v>
      </c>
      <c r="BL158" s="18" t="s">
        <v>254</v>
      </c>
      <c r="BM158" s="230" t="s">
        <v>318</v>
      </c>
    </row>
    <row r="159" s="2" customFormat="1" ht="16.5" customHeight="1">
      <c r="A159" s="39"/>
      <c r="B159" s="40"/>
      <c r="C159" s="218" t="s">
        <v>321</v>
      </c>
      <c r="D159" s="218" t="s">
        <v>162</v>
      </c>
      <c r="E159" s="219" t="s">
        <v>1851</v>
      </c>
      <c r="F159" s="220" t="s">
        <v>1852</v>
      </c>
      <c r="G159" s="221" t="s">
        <v>431</v>
      </c>
      <c r="H159" s="222">
        <v>50</v>
      </c>
      <c r="I159" s="223"/>
      <c r="J159" s="224">
        <f>ROUND(I159*H159,2)</f>
        <v>0</v>
      </c>
      <c r="K159" s="225"/>
      <c r="L159" s="45"/>
      <c r="M159" s="226" t="s">
        <v>1</v>
      </c>
      <c r="N159" s="227" t="s">
        <v>40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254</v>
      </c>
      <c r="AT159" s="230" t="s">
        <v>162</v>
      </c>
      <c r="AU159" s="230" t="s">
        <v>85</v>
      </c>
      <c r="AY159" s="18" t="s">
        <v>161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254</v>
      </c>
      <c r="BM159" s="230" t="s">
        <v>324</v>
      </c>
    </row>
    <row r="160" s="2" customFormat="1" ht="24.15" customHeight="1">
      <c r="A160" s="39"/>
      <c r="B160" s="40"/>
      <c r="C160" s="276" t="s">
        <v>263</v>
      </c>
      <c r="D160" s="276" t="s">
        <v>656</v>
      </c>
      <c r="E160" s="277" t="s">
        <v>1853</v>
      </c>
      <c r="F160" s="278" t="s">
        <v>1854</v>
      </c>
      <c r="G160" s="279" t="s">
        <v>431</v>
      </c>
      <c r="H160" s="280">
        <v>50</v>
      </c>
      <c r="I160" s="281"/>
      <c r="J160" s="282">
        <f>ROUND(I160*H160,2)</f>
        <v>0</v>
      </c>
      <c r="K160" s="283"/>
      <c r="L160" s="284"/>
      <c r="M160" s="285" t="s">
        <v>1</v>
      </c>
      <c r="N160" s="286" t="s">
        <v>40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318</v>
      </c>
      <c r="AT160" s="230" t="s">
        <v>656</v>
      </c>
      <c r="AU160" s="230" t="s">
        <v>85</v>
      </c>
      <c r="AY160" s="18" t="s">
        <v>161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83</v>
      </c>
      <c r="BK160" s="231">
        <f>ROUND(I160*H160,2)</f>
        <v>0</v>
      </c>
      <c r="BL160" s="18" t="s">
        <v>254</v>
      </c>
      <c r="BM160" s="230" t="s">
        <v>329</v>
      </c>
    </row>
    <row r="161" s="2" customFormat="1" ht="24.15" customHeight="1">
      <c r="A161" s="39"/>
      <c r="B161" s="40"/>
      <c r="C161" s="276" t="s">
        <v>335</v>
      </c>
      <c r="D161" s="276" t="s">
        <v>656</v>
      </c>
      <c r="E161" s="277" t="s">
        <v>1855</v>
      </c>
      <c r="F161" s="278" t="s">
        <v>1856</v>
      </c>
      <c r="G161" s="279" t="s">
        <v>431</v>
      </c>
      <c r="H161" s="280">
        <v>50</v>
      </c>
      <c r="I161" s="281"/>
      <c r="J161" s="282">
        <f>ROUND(I161*H161,2)</f>
        <v>0</v>
      </c>
      <c r="K161" s="283"/>
      <c r="L161" s="284"/>
      <c r="M161" s="285" t="s">
        <v>1</v>
      </c>
      <c r="N161" s="286" t="s">
        <v>40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318</v>
      </c>
      <c r="AT161" s="230" t="s">
        <v>656</v>
      </c>
      <c r="AU161" s="230" t="s">
        <v>85</v>
      </c>
      <c r="AY161" s="18" t="s">
        <v>161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83</v>
      </c>
      <c r="BK161" s="231">
        <f>ROUND(I161*H161,2)</f>
        <v>0</v>
      </c>
      <c r="BL161" s="18" t="s">
        <v>254</v>
      </c>
      <c r="BM161" s="230" t="s">
        <v>338</v>
      </c>
    </row>
    <row r="162" s="2" customFormat="1" ht="16.5" customHeight="1">
      <c r="A162" s="39"/>
      <c r="B162" s="40"/>
      <c r="C162" s="218" t="s">
        <v>266</v>
      </c>
      <c r="D162" s="218" t="s">
        <v>162</v>
      </c>
      <c r="E162" s="219" t="s">
        <v>1851</v>
      </c>
      <c r="F162" s="220" t="s">
        <v>1852</v>
      </c>
      <c r="G162" s="221" t="s">
        <v>431</v>
      </c>
      <c r="H162" s="222">
        <v>1</v>
      </c>
      <c r="I162" s="223"/>
      <c r="J162" s="224">
        <f>ROUND(I162*H162,2)</f>
        <v>0</v>
      </c>
      <c r="K162" s="225"/>
      <c r="L162" s="45"/>
      <c r="M162" s="226" t="s">
        <v>1</v>
      </c>
      <c r="N162" s="227" t="s">
        <v>40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254</v>
      </c>
      <c r="AT162" s="230" t="s">
        <v>162</v>
      </c>
      <c r="AU162" s="230" t="s">
        <v>85</v>
      </c>
      <c r="AY162" s="18" t="s">
        <v>161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83</v>
      </c>
      <c r="BK162" s="231">
        <f>ROUND(I162*H162,2)</f>
        <v>0</v>
      </c>
      <c r="BL162" s="18" t="s">
        <v>254</v>
      </c>
      <c r="BM162" s="230" t="s">
        <v>344</v>
      </c>
    </row>
    <row r="163" s="2" customFormat="1" ht="16.5" customHeight="1">
      <c r="A163" s="39"/>
      <c r="B163" s="40"/>
      <c r="C163" s="276" t="s">
        <v>7</v>
      </c>
      <c r="D163" s="276" t="s">
        <v>656</v>
      </c>
      <c r="E163" s="277" t="s">
        <v>1857</v>
      </c>
      <c r="F163" s="278" t="s">
        <v>1858</v>
      </c>
      <c r="G163" s="279" t="s">
        <v>431</v>
      </c>
      <c r="H163" s="280">
        <v>1</v>
      </c>
      <c r="I163" s="281"/>
      <c r="J163" s="282">
        <f>ROUND(I163*H163,2)</f>
        <v>0</v>
      </c>
      <c r="K163" s="283"/>
      <c r="L163" s="284"/>
      <c r="M163" s="285" t="s">
        <v>1</v>
      </c>
      <c r="N163" s="286" t="s">
        <v>40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318</v>
      </c>
      <c r="AT163" s="230" t="s">
        <v>656</v>
      </c>
      <c r="AU163" s="230" t="s">
        <v>85</v>
      </c>
      <c r="AY163" s="18" t="s">
        <v>161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83</v>
      </c>
      <c r="BK163" s="231">
        <f>ROUND(I163*H163,2)</f>
        <v>0</v>
      </c>
      <c r="BL163" s="18" t="s">
        <v>254</v>
      </c>
      <c r="BM163" s="230" t="s">
        <v>348</v>
      </c>
    </row>
    <row r="164" s="2" customFormat="1" ht="24.15" customHeight="1">
      <c r="A164" s="39"/>
      <c r="B164" s="40"/>
      <c r="C164" s="218" t="s">
        <v>269</v>
      </c>
      <c r="D164" s="218" t="s">
        <v>162</v>
      </c>
      <c r="E164" s="219" t="s">
        <v>1859</v>
      </c>
      <c r="F164" s="220" t="s">
        <v>1860</v>
      </c>
      <c r="G164" s="221" t="s">
        <v>431</v>
      </c>
      <c r="H164" s="222">
        <v>100</v>
      </c>
      <c r="I164" s="223"/>
      <c r="J164" s="224">
        <f>ROUND(I164*H164,2)</f>
        <v>0</v>
      </c>
      <c r="K164" s="225"/>
      <c r="L164" s="45"/>
      <c r="M164" s="226" t="s">
        <v>1</v>
      </c>
      <c r="N164" s="227" t="s">
        <v>40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254</v>
      </c>
      <c r="AT164" s="230" t="s">
        <v>162</v>
      </c>
      <c r="AU164" s="230" t="s">
        <v>85</v>
      </c>
      <c r="AY164" s="18" t="s">
        <v>161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83</v>
      </c>
      <c r="BK164" s="231">
        <f>ROUND(I164*H164,2)</f>
        <v>0</v>
      </c>
      <c r="BL164" s="18" t="s">
        <v>254</v>
      </c>
      <c r="BM164" s="230" t="s">
        <v>352</v>
      </c>
    </row>
    <row r="165" s="2" customFormat="1" ht="16.5" customHeight="1">
      <c r="A165" s="39"/>
      <c r="B165" s="40"/>
      <c r="C165" s="276" t="s">
        <v>354</v>
      </c>
      <c r="D165" s="276" t="s">
        <v>656</v>
      </c>
      <c r="E165" s="277" t="s">
        <v>1861</v>
      </c>
      <c r="F165" s="278" t="s">
        <v>1862</v>
      </c>
      <c r="G165" s="279" t="s">
        <v>431</v>
      </c>
      <c r="H165" s="280">
        <v>100</v>
      </c>
      <c r="I165" s="281"/>
      <c r="J165" s="282">
        <f>ROUND(I165*H165,2)</f>
        <v>0</v>
      </c>
      <c r="K165" s="283"/>
      <c r="L165" s="284"/>
      <c r="M165" s="285" t="s">
        <v>1</v>
      </c>
      <c r="N165" s="286" t="s">
        <v>40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318</v>
      </c>
      <c r="AT165" s="230" t="s">
        <v>656</v>
      </c>
      <c r="AU165" s="230" t="s">
        <v>85</v>
      </c>
      <c r="AY165" s="18" t="s">
        <v>161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83</v>
      </c>
      <c r="BK165" s="231">
        <f>ROUND(I165*H165,2)</f>
        <v>0</v>
      </c>
      <c r="BL165" s="18" t="s">
        <v>254</v>
      </c>
      <c r="BM165" s="230" t="s">
        <v>355</v>
      </c>
    </row>
    <row r="166" s="2" customFormat="1" ht="24.15" customHeight="1">
      <c r="A166" s="39"/>
      <c r="B166" s="40"/>
      <c r="C166" s="218" t="s">
        <v>273</v>
      </c>
      <c r="D166" s="218" t="s">
        <v>162</v>
      </c>
      <c r="E166" s="219" t="s">
        <v>1859</v>
      </c>
      <c r="F166" s="220" t="s">
        <v>1860</v>
      </c>
      <c r="G166" s="221" t="s">
        <v>431</v>
      </c>
      <c r="H166" s="222">
        <v>1500</v>
      </c>
      <c r="I166" s="223"/>
      <c r="J166" s="224">
        <f>ROUND(I166*H166,2)</f>
        <v>0</v>
      </c>
      <c r="K166" s="225"/>
      <c r="L166" s="45"/>
      <c r="M166" s="226" t="s">
        <v>1</v>
      </c>
      <c r="N166" s="227" t="s">
        <v>40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254</v>
      </c>
      <c r="AT166" s="230" t="s">
        <v>162</v>
      </c>
      <c r="AU166" s="230" t="s">
        <v>85</v>
      </c>
      <c r="AY166" s="18" t="s">
        <v>161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83</v>
      </c>
      <c r="BK166" s="231">
        <f>ROUND(I166*H166,2)</f>
        <v>0</v>
      </c>
      <c r="BL166" s="18" t="s">
        <v>254</v>
      </c>
      <c r="BM166" s="230" t="s">
        <v>360</v>
      </c>
    </row>
    <row r="167" s="2" customFormat="1" ht="16.5" customHeight="1">
      <c r="A167" s="39"/>
      <c r="B167" s="40"/>
      <c r="C167" s="276" t="s">
        <v>363</v>
      </c>
      <c r="D167" s="276" t="s">
        <v>656</v>
      </c>
      <c r="E167" s="277" t="s">
        <v>1863</v>
      </c>
      <c r="F167" s="278" t="s">
        <v>1864</v>
      </c>
      <c r="G167" s="279" t="s">
        <v>431</v>
      </c>
      <c r="H167" s="280">
        <v>1500</v>
      </c>
      <c r="I167" s="281"/>
      <c r="J167" s="282">
        <f>ROUND(I167*H167,2)</f>
        <v>0</v>
      </c>
      <c r="K167" s="283"/>
      <c r="L167" s="284"/>
      <c r="M167" s="285" t="s">
        <v>1</v>
      </c>
      <c r="N167" s="286" t="s">
        <v>40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318</v>
      </c>
      <c r="AT167" s="230" t="s">
        <v>656</v>
      </c>
      <c r="AU167" s="230" t="s">
        <v>85</v>
      </c>
      <c r="AY167" s="18" t="s">
        <v>161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83</v>
      </c>
      <c r="BK167" s="231">
        <f>ROUND(I167*H167,2)</f>
        <v>0</v>
      </c>
      <c r="BL167" s="18" t="s">
        <v>254</v>
      </c>
      <c r="BM167" s="230" t="s">
        <v>366</v>
      </c>
    </row>
    <row r="168" s="2" customFormat="1" ht="24.15" customHeight="1">
      <c r="A168" s="39"/>
      <c r="B168" s="40"/>
      <c r="C168" s="218" t="s">
        <v>287</v>
      </c>
      <c r="D168" s="218" t="s">
        <v>162</v>
      </c>
      <c r="E168" s="219" t="s">
        <v>1865</v>
      </c>
      <c r="F168" s="220" t="s">
        <v>1866</v>
      </c>
      <c r="G168" s="221" t="s">
        <v>622</v>
      </c>
      <c r="H168" s="222">
        <v>905</v>
      </c>
      <c r="I168" s="223"/>
      <c r="J168" s="224">
        <f>ROUND(I168*H168,2)</f>
        <v>0</v>
      </c>
      <c r="K168" s="225"/>
      <c r="L168" s="45"/>
      <c r="M168" s="226" t="s">
        <v>1</v>
      </c>
      <c r="N168" s="227" t="s">
        <v>40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254</v>
      </c>
      <c r="AT168" s="230" t="s">
        <v>162</v>
      </c>
      <c r="AU168" s="230" t="s">
        <v>85</v>
      </c>
      <c r="AY168" s="18" t="s">
        <v>161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254</v>
      </c>
      <c r="BM168" s="230" t="s">
        <v>373</v>
      </c>
    </row>
    <row r="169" s="2" customFormat="1" ht="24.15" customHeight="1">
      <c r="A169" s="39"/>
      <c r="B169" s="40"/>
      <c r="C169" s="276" t="s">
        <v>376</v>
      </c>
      <c r="D169" s="276" t="s">
        <v>656</v>
      </c>
      <c r="E169" s="277" t="s">
        <v>1867</v>
      </c>
      <c r="F169" s="278" t="s">
        <v>1868</v>
      </c>
      <c r="G169" s="279" t="s">
        <v>622</v>
      </c>
      <c r="H169" s="280">
        <v>1040.75</v>
      </c>
      <c r="I169" s="281"/>
      <c r="J169" s="282">
        <f>ROUND(I169*H169,2)</f>
        <v>0</v>
      </c>
      <c r="K169" s="283"/>
      <c r="L169" s="284"/>
      <c r="M169" s="285" t="s">
        <v>1</v>
      </c>
      <c r="N169" s="286" t="s">
        <v>40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318</v>
      </c>
      <c r="AT169" s="230" t="s">
        <v>656</v>
      </c>
      <c r="AU169" s="230" t="s">
        <v>85</v>
      </c>
      <c r="AY169" s="18" t="s">
        <v>161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254</v>
      </c>
      <c r="BM169" s="230" t="s">
        <v>379</v>
      </c>
    </row>
    <row r="170" s="15" customFormat="1">
      <c r="A170" s="15"/>
      <c r="B170" s="254"/>
      <c r="C170" s="255"/>
      <c r="D170" s="234" t="s">
        <v>165</v>
      </c>
      <c r="E170" s="256" t="s">
        <v>1</v>
      </c>
      <c r="F170" s="257" t="s">
        <v>1869</v>
      </c>
      <c r="G170" s="255"/>
      <c r="H170" s="258">
        <v>1040.75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165</v>
      </c>
      <c r="AU170" s="264" t="s">
        <v>85</v>
      </c>
      <c r="AV170" s="15" t="s">
        <v>85</v>
      </c>
      <c r="AW170" s="15" t="s">
        <v>31</v>
      </c>
      <c r="AX170" s="15" t="s">
        <v>75</v>
      </c>
      <c r="AY170" s="264" t="s">
        <v>161</v>
      </c>
    </row>
    <row r="171" s="14" customFormat="1">
      <c r="A171" s="14"/>
      <c r="B171" s="243"/>
      <c r="C171" s="244"/>
      <c r="D171" s="234" t="s">
        <v>165</v>
      </c>
      <c r="E171" s="245" t="s">
        <v>1</v>
      </c>
      <c r="F171" s="246" t="s">
        <v>206</v>
      </c>
      <c r="G171" s="244"/>
      <c r="H171" s="247">
        <v>1040.75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165</v>
      </c>
      <c r="AU171" s="253" t="s">
        <v>85</v>
      </c>
      <c r="AV171" s="14" t="s">
        <v>164</v>
      </c>
      <c r="AW171" s="14" t="s">
        <v>31</v>
      </c>
      <c r="AX171" s="14" t="s">
        <v>83</v>
      </c>
      <c r="AY171" s="253" t="s">
        <v>161</v>
      </c>
    </row>
    <row r="172" s="2" customFormat="1" ht="24.15" customHeight="1">
      <c r="A172" s="39"/>
      <c r="B172" s="40"/>
      <c r="C172" s="218" t="s">
        <v>291</v>
      </c>
      <c r="D172" s="218" t="s">
        <v>162</v>
      </c>
      <c r="E172" s="219" t="s">
        <v>1865</v>
      </c>
      <c r="F172" s="220" t="s">
        <v>1866</v>
      </c>
      <c r="G172" s="221" t="s">
        <v>622</v>
      </c>
      <c r="H172" s="222">
        <v>100</v>
      </c>
      <c r="I172" s="223"/>
      <c r="J172" s="224">
        <f>ROUND(I172*H172,2)</f>
        <v>0</v>
      </c>
      <c r="K172" s="225"/>
      <c r="L172" s="45"/>
      <c r="M172" s="226" t="s">
        <v>1</v>
      </c>
      <c r="N172" s="227" t="s">
        <v>40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254</v>
      </c>
      <c r="AT172" s="230" t="s">
        <v>162</v>
      </c>
      <c r="AU172" s="230" t="s">
        <v>85</v>
      </c>
      <c r="AY172" s="18" t="s">
        <v>161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83</v>
      </c>
      <c r="BK172" s="231">
        <f>ROUND(I172*H172,2)</f>
        <v>0</v>
      </c>
      <c r="BL172" s="18" t="s">
        <v>254</v>
      </c>
      <c r="BM172" s="230" t="s">
        <v>391</v>
      </c>
    </row>
    <row r="173" s="2" customFormat="1" ht="24.15" customHeight="1">
      <c r="A173" s="39"/>
      <c r="B173" s="40"/>
      <c r="C173" s="276" t="s">
        <v>398</v>
      </c>
      <c r="D173" s="276" t="s">
        <v>656</v>
      </c>
      <c r="E173" s="277" t="s">
        <v>1867</v>
      </c>
      <c r="F173" s="278" t="s">
        <v>1868</v>
      </c>
      <c r="G173" s="279" t="s">
        <v>622</v>
      </c>
      <c r="H173" s="280">
        <v>115</v>
      </c>
      <c r="I173" s="281"/>
      <c r="J173" s="282">
        <f>ROUND(I173*H173,2)</f>
        <v>0</v>
      </c>
      <c r="K173" s="283"/>
      <c r="L173" s="284"/>
      <c r="M173" s="285" t="s">
        <v>1</v>
      </c>
      <c r="N173" s="286" t="s">
        <v>40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318</v>
      </c>
      <c r="AT173" s="230" t="s">
        <v>656</v>
      </c>
      <c r="AU173" s="230" t="s">
        <v>85</v>
      </c>
      <c r="AY173" s="18" t="s">
        <v>161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254</v>
      </c>
      <c r="BM173" s="230" t="s">
        <v>401</v>
      </c>
    </row>
    <row r="174" s="15" customFormat="1">
      <c r="A174" s="15"/>
      <c r="B174" s="254"/>
      <c r="C174" s="255"/>
      <c r="D174" s="234" t="s">
        <v>165</v>
      </c>
      <c r="E174" s="256" t="s">
        <v>1</v>
      </c>
      <c r="F174" s="257" t="s">
        <v>1870</v>
      </c>
      <c r="G174" s="255"/>
      <c r="H174" s="258">
        <v>115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165</v>
      </c>
      <c r="AU174" s="264" t="s">
        <v>85</v>
      </c>
      <c r="AV174" s="15" t="s">
        <v>85</v>
      </c>
      <c r="AW174" s="15" t="s">
        <v>31</v>
      </c>
      <c r="AX174" s="15" t="s">
        <v>75</v>
      </c>
      <c r="AY174" s="264" t="s">
        <v>161</v>
      </c>
    </row>
    <row r="175" s="14" customFormat="1">
      <c r="A175" s="14"/>
      <c r="B175" s="243"/>
      <c r="C175" s="244"/>
      <c r="D175" s="234" t="s">
        <v>165</v>
      </c>
      <c r="E175" s="245" t="s">
        <v>1</v>
      </c>
      <c r="F175" s="246" t="s">
        <v>206</v>
      </c>
      <c r="G175" s="244"/>
      <c r="H175" s="247">
        <v>115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165</v>
      </c>
      <c r="AU175" s="253" t="s">
        <v>85</v>
      </c>
      <c r="AV175" s="14" t="s">
        <v>164</v>
      </c>
      <c r="AW175" s="14" t="s">
        <v>31</v>
      </c>
      <c r="AX175" s="14" t="s">
        <v>83</v>
      </c>
      <c r="AY175" s="253" t="s">
        <v>161</v>
      </c>
    </row>
    <row r="176" s="2" customFormat="1" ht="24.15" customHeight="1">
      <c r="A176" s="39"/>
      <c r="B176" s="40"/>
      <c r="C176" s="218" t="s">
        <v>309</v>
      </c>
      <c r="D176" s="218" t="s">
        <v>162</v>
      </c>
      <c r="E176" s="219" t="s">
        <v>1865</v>
      </c>
      <c r="F176" s="220" t="s">
        <v>1866</v>
      </c>
      <c r="G176" s="221" t="s">
        <v>622</v>
      </c>
      <c r="H176" s="222">
        <v>20</v>
      </c>
      <c r="I176" s="223"/>
      <c r="J176" s="224">
        <f>ROUND(I176*H176,2)</f>
        <v>0</v>
      </c>
      <c r="K176" s="225"/>
      <c r="L176" s="45"/>
      <c r="M176" s="226" t="s">
        <v>1</v>
      </c>
      <c r="N176" s="227" t="s">
        <v>40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254</v>
      </c>
      <c r="AT176" s="230" t="s">
        <v>162</v>
      </c>
      <c r="AU176" s="230" t="s">
        <v>85</v>
      </c>
      <c r="AY176" s="18" t="s">
        <v>161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254</v>
      </c>
      <c r="BM176" s="230" t="s">
        <v>407</v>
      </c>
    </row>
    <row r="177" s="2" customFormat="1" ht="44.25" customHeight="1">
      <c r="A177" s="39"/>
      <c r="B177" s="40"/>
      <c r="C177" s="276" t="s">
        <v>412</v>
      </c>
      <c r="D177" s="276" t="s">
        <v>656</v>
      </c>
      <c r="E177" s="277" t="s">
        <v>1871</v>
      </c>
      <c r="F177" s="278" t="s">
        <v>1872</v>
      </c>
      <c r="G177" s="279" t="s">
        <v>622</v>
      </c>
      <c r="H177" s="280">
        <v>23</v>
      </c>
      <c r="I177" s="281"/>
      <c r="J177" s="282">
        <f>ROUND(I177*H177,2)</f>
        <v>0</v>
      </c>
      <c r="K177" s="283"/>
      <c r="L177" s="284"/>
      <c r="M177" s="285" t="s">
        <v>1</v>
      </c>
      <c r="N177" s="286" t="s">
        <v>40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318</v>
      </c>
      <c r="AT177" s="230" t="s">
        <v>656</v>
      </c>
      <c r="AU177" s="230" t="s">
        <v>85</v>
      </c>
      <c r="AY177" s="18" t="s">
        <v>161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83</v>
      </c>
      <c r="BK177" s="231">
        <f>ROUND(I177*H177,2)</f>
        <v>0</v>
      </c>
      <c r="BL177" s="18" t="s">
        <v>254</v>
      </c>
      <c r="BM177" s="230" t="s">
        <v>415</v>
      </c>
    </row>
    <row r="178" s="15" customFormat="1">
      <c r="A178" s="15"/>
      <c r="B178" s="254"/>
      <c r="C178" s="255"/>
      <c r="D178" s="234" t="s">
        <v>165</v>
      </c>
      <c r="E178" s="256" t="s">
        <v>1</v>
      </c>
      <c r="F178" s="257" t="s">
        <v>1873</v>
      </c>
      <c r="G178" s="255"/>
      <c r="H178" s="258">
        <v>23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165</v>
      </c>
      <c r="AU178" s="264" t="s">
        <v>85</v>
      </c>
      <c r="AV178" s="15" t="s">
        <v>85</v>
      </c>
      <c r="AW178" s="15" t="s">
        <v>31</v>
      </c>
      <c r="AX178" s="15" t="s">
        <v>75</v>
      </c>
      <c r="AY178" s="264" t="s">
        <v>161</v>
      </c>
    </row>
    <row r="179" s="14" customFormat="1">
      <c r="A179" s="14"/>
      <c r="B179" s="243"/>
      <c r="C179" s="244"/>
      <c r="D179" s="234" t="s">
        <v>165</v>
      </c>
      <c r="E179" s="245" t="s">
        <v>1</v>
      </c>
      <c r="F179" s="246" t="s">
        <v>206</v>
      </c>
      <c r="G179" s="244"/>
      <c r="H179" s="247">
        <v>23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165</v>
      </c>
      <c r="AU179" s="253" t="s">
        <v>85</v>
      </c>
      <c r="AV179" s="14" t="s">
        <v>164</v>
      </c>
      <c r="AW179" s="14" t="s">
        <v>31</v>
      </c>
      <c r="AX179" s="14" t="s">
        <v>83</v>
      </c>
      <c r="AY179" s="253" t="s">
        <v>161</v>
      </c>
    </row>
    <row r="180" s="2" customFormat="1" ht="33" customHeight="1">
      <c r="A180" s="39"/>
      <c r="B180" s="40"/>
      <c r="C180" s="218" t="s">
        <v>318</v>
      </c>
      <c r="D180" s="218" t="s">
        <v>162</v>
      </c>
      <c r="E180" s="219" t="s">
        <v>1874</v>
      </c>
      <c r="F180" s="220" t="s">
        <v>1875</v>
      </c>
      <c r="G180" s="221" t="s">
        <v>622</v>
      </c>
      <c r="H180" s="222">
        <v>1200</v>
      </c>
      <c r="I180" s="223"/>
      <c r="J180" s="224">
        <f>ROUND(I180*H180,2)</f>
        <v>0</v>
      </c>
      <c r="K180" s="225"/>
      <c r="L180" s="45"/>
      <c r="M180" s="226" t="s">
        <v>1</v>
      </c>
      <c r="N180" s="227" t="s">
        <v>40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254</v>
      </c>
      <c r="AT180" s="230" t="s">
        <v>162</v>
      </c>
      <c r="AU180" s="230" t="s">
        <v>85</v>
      </c>
      <c r="AY180" s="18" t="s">
        <v>161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83</v>
      </c>
      <c r="BK180" s="231">
        <f>ROUND(I180*H180,2)</f>
        <v>0</v>
      </c>
      <c r="BL180" s="18" t="s">
        <v>254</v>
      </c>
      <c r="BM180" s="230" t="s">
        <v>424</v>
      </c>
    </row>
    <row r="181" s="2" customFormat="1" ht="24.15" customHeight="1">
      <c r="A181" s="39"/>
      <c r="B181" s="40"/>
      <c r="C181" s="276" t="s">
        <v>428</v>
      </c>
      <c r="D181" s="276" t="s">
        <v>656</v>
      </c>
      <c r="E181" s="277" t="s">
        <v>1876</v>
      </c>
      <c r="F181" s="278" t="s">
        <v>1877</v>
      </c>
      <c r="G181" s="279" t="s">
        <v>622</v>
      </c>
      <c r="H181" s="280">
        <v>1380</v>
      </c>
      <c r="I181" s="281"/>
      <c r="J181" s="282">
        <f>ROUND(I181*H181,2)</f>
        <v>0</v>
      </c>
      <c r="K181" s="283"/>
      <c r="L181" s="284"/>
      <c r="M181" s="285" t="s">
        <v>1</v>
      </c>
      <c r="N181" s="286" t="s">
        <v>40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318</v>
      </c>
      <c r="AT181" s="230" t="s">
        <v>656</v>
      </c>
      <c r="AU181" s="230" t="s">
        <v>85</v>
      </c>
      <c r="AY181" s="18" t="s">
        <v>161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83</v>
      </c>
      <c r="BK181" s="231">
        <f>ROUND(I181*H181,2)</f>
        <v>0</v>
      </c>
      <c r="BL181" s="18" t="s">
        <v>254</v>
      </c>
      <c r="BM181" s="230" t="s">
        <v>432</v>
      </c>
    </row>
    <row r="182" s="15" customFormat="1">
      <c r="A182" s="15"/>
      <c r="B182" s="254"/>
      <c r="C182" s="255"/>
      <c r="D182" s="234" t="s">
        <v>165</v>
      </c>
      <c r="E182" s="256" t="s">
        <v>1</v>
      </c>
      <c r="F182" s="257" t="s">
        <v>1878</v>
      </c>
      <c r="G182" s="255"/>
      <c r="H182" s="258">
        <v>1380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165</v>
      </c>
      <c r="AU182" s="264" t="s">
        <v>85</v>
      </c>
      <c r="AV182" s="15" t="s">
        <v>85</v>
      </c>
      <c r="AW182" s="15" t="s">
        <v>31</v>
      </c>
      <c r="AX182" s="15" t="s">
        <v>75</v>
      </c>
      <c r="AY182" s="264" t="s">
        <v>161</v>
      </c>
    </row>
    <row r="183" s="14" customFormat="1">
      <c r="A183" s="14"/>
      <c r="B183" s="243"/>
      <c r="C183" s="244"/>
      <c r="D183" s="234" t="s">
        <v>165</v>
      </c>
      <c r="E183" s="245" t="s">
        <v>1</v>
      </c>
      <c r="F183" s="246" t="s">
        <v>206</v>
      </c>
      <c r="G183" s="244"/>
      <c r="H183" s="247">
        <v>1380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165</v>
      </c>
      <c r="AU183" s="253" t="s">
        <v>85</v>
      </c>
      <c r="AV183" s="14" t="s">
        <v>164</v>
      </c>
      <c r="AW183" s="14" t="s">
        <v>31</v>
      </c>
      <c r="AX183" s="14" t="s">
        <v>83</v>
      </c>
      <c r="AY183" s="253" t="s">
        <v>161</v>
      </c>
    </row>
    <row r="184" s="2" customFormat="1" ht="33" customHeight="1">
      <c r="A184" s="39"/>
      <c r="B184" s="40"/>
      <c r="C184" s="218" t="s">
        <v>324</v>
      </c>
      <c r="D184" s="218" t="s">
        <v>162</v>
      </c>
      <c r="E184" s="219" t="s">
        <v>1879</v>
      </c>
      <c r="F184" s="220" t="s">
        <v>1880</v>
      </c>
      <c r="G184" s="221" t="s">
        <v>622</v>
      </c>
      <c r="H184" s="222">
        <v>130</v>
      </c>
      <c r="I184" s="223"/>
      <c r="J184" s="224">
        <f>ROUND(I184*H184,2)</f>
        <v>0</v>
      </c>
      <c r="K184" s="225"/>
      <c r="L184" s="45"/>
      <c r="M184" s="226" t="s">
        <v>1</v>
      </c>
      <c r="N184" s="227" t="s">
        <v>40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254</v>
      </c>
      <c r="AT184" s="230" t="s">
        <v>162</v>
      </c>
      <c r="AU184" s="230" t="s">
        <v>85</v>
      </c>
      <c r="AY184" s="18" t="s">
        <v>161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83</v>
      </c>
      <c r="BK184" s="231">
        <f>ROUND(I184*H184,2)</f>
        <v>0</v>
      </c>
      <c r="BL184" s="18" t="s">
        <v>254</v>
      </c>
      <c r="BM184" s="230" t="s">
        <v>436</v>
      </c>
    </row>
    <row r="185" s="2" customFormat="1" ht="24.15" customHeight="1">
      <c r="A185" s="39"/>
      <c r="B185" s="40"/>
      <c r="C185" s="276" t="s">
        <v>438</v>
      </c>
      <c r="D185" s="276" t="s">
        <v>656</v>
      </c>
      <c r="E185" s="277" t="s">
        <v>1881</v>
      </c>
      <c r="F185" s="278" t="s">
        <v>1882</v>
      </c>
      <c r="G185" s="279" t="s">
        <v>622</v>
      </c>
      <c r="H185" s="280">
        <v>149.5</v>
      </c>
      <c r="I185" s="281"/>
      <c r="J185" s="282">
        <f>ROUND(I185*H185,2)</f>
        <v>0</v>
      </c>
      <c r="K185" s="283"/>
      <c r="L185" s="284"/>
      <c r="M185" s="285" t="s">
        <v>1</v>
      </c>
      <c r="N185" s="286" t="s">
        <v>40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318</v>
      </c>
      <c r="AT185" s="230" t="s">
        <v>656</v>
      </c>
      <c r="AU185" s="230" t="s">
        <v>85</v>
      </c>
      <c r="AY185" s="18" t="s">
        <v>161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83</v>
      </c>
      <c r="BK185" s="231">
        <f>ROUND(I185*H185,2)</f>
        <v>0</v>
      </c>
      <c r="BL185" s="18" t="s">
        <v>254</v>
      </c>
      <c r="BM185" s="230" t="s">
        <v>441</v>
      </c>
    </row>
    <row r="186" s="15" customFormat="1">
      <c r="A186" s="15"/>
      <c r="B186" s="254"/>
      <c r="C186" s="255"/>
      <c r="D186" s="234" t="s">
        <v>165</v>
      </c>
      <c r="E186" s="256" t="s">
        <v>1</v>
      </c>
      <c r="F186" s="257" t="s">
        <v>1883</v>
      </c>
      <c r="G186" s="255"/>
      <c r="H186" s="258">
        <v>149.5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165</v>
      </c>
      <c r="AU186" s="264" t="s">
        <v>85</v>
      </c>
      <c r="AV186" s="15" t="s">
        <v>85</v>
      </c>
      <c r="AW186" s="15" t="s">
        <v>31</v>
      </c>
      <c r="AX186" s="15" t="s">
        <v>75</v>
      </c>
      <c r="AY186" s="264" t="s">
        <v>161</v>
      </c>
    </row>
    <row r="187" s="14" customFormat="1">
      <c r="A187" s="14"/>
      <c r="B187" s="243"/>
      <c r="C187" s="244"/>
      <c r="D187" s="234" t="s">
        <v>165</v>
      </c>
      <c r="E187" s="245" t="s">
        <v>1</v>
      </c>
      <c r="F187" s="246" t="s">
        <v>206</v>
      </c>
      <c r="G187" s="244"/>
      <c r="H187" s="247">
        <v>149.5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165</v>
      </c>
      <c r="AU187" s="253" t="s">
        <v>85</v>
      </c>
      <c r="AV187" s="14" t="s">
        <v>164</v>
      </c>
      <c r="AW187" s="14" t="s">
        <v>31</v>
      </c>
      <c r="AX187" s="14" t="s">
        <v>83</v>
      </c>
      <c r="AY187" s="253" t="s">
        <v>161</v>
      </c>
    </row>
    <row r="188" s="2" customFormat="1" ht="24.15" customHeight="1">
      <c r="A188" s="39"/>
      <c r="B188" s="40"/>
      <c r="C188" s="218" t="s">
        <v>329</v>
      </c>
      <c r="D188" s="218" t="s">
        <v>162</v>
      </c>
      <c r="E188" s="219" t="s">
        <v>1884</v>
      </c>
      <c r="F188" s="220" t="s">
        <v>1885</v>
      </c>
      <c r="G188" s="221" t="s">
        <v>622</v>
      </c>
      <c r="H188" s="222">
        <v>30</v>
      </c>
      <c r="I188" s="223"/>
      <c r="J188" s="224">
        <f>ROUND(I188*H188,2)</f>
        <v>0</v>
      </c>
      <c r="K188" s="225"/>
      <c r="L188" s="45"/>
      <c r="M188" s="226" t="s">
        <v>1</v>
      </c>
      <c r="N188" s="227" t="s">
        <v>40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254</v>
      </c>
      <c r="AT188" s="230" t="s">
        <v>162</v>
      </c>
      <c r="AU188" s="230" t="s">
        <v>85</v>
      </c>
      <c r="AY188" s="18" t="s">
        <v>161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83</v>
      </c>
      <c r="BK188" s="231">
        <f>ROUND(I188*H188,2)</f>
        <v>0</v>
      </c>
      <c r="BL188" s="18" t="s">
        <v>254</v>
      </c>
      <c r="BM188" s="230" t="s">
        <v>445</v>
      </c>
    </row>
    <row r="189" s="2" customFormat="1" ht="24.15" customHeight="1">
      <c r="A189" s="39"/>
      <c r="B189" s="40"/>
      <c r="C189" s="276" t="s">
        <v>447</v>
      </c>
      <c r="D189" s="276" t="s">
        <v>656</v>
      </c>
      <c r="E189" s="277" t="s">
        <v>1886</v>
      </c>
      <c r="F189" s="278" t="s">
        <v>1887</v>
      </c>
      <c r="G189" s="279" t="s">
        <v>622</v>
      </c>
      <c r="H189" s="280">
        <v>34.5</v>
      </c>
      <c r="I189" s="281"/>
      <c r="J189" s="282">
        <f>ROUND(I189*H189,2)</f>
        <v>0</v>
      </c>
      <c r="K189" s="283"/>
      <c r="L189" s="284"/>
      <c r="M189" s="285" t="s">
        <v>1</v>
      </c>
      <c r="N189" s="286" t="s">
        <v>40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318</v>
      </c>
      <c r="AT189" s="230" t="s">
        <v>656</v>
      </c>
      <c r="AU189" s="230" t="s">
        <v>85</v>
      </c>
      <c r="AY189" s="18" t="s">
        <v>161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83</v>
      </c>
      <c r="BK189" s="231">
        <f>ROUND(I189*H189,2)</f>
        <v>0</v>
      </c>
      <c r="BL189" s="18" t="s">
        <v>254</v>
      </c>
      <c r="BM189" s="230" t="s">
        <v>450</v>
      </c>
    </row>
    <row r="190" s="15" customFormat="1">
      <c r="A190" s="15"/>
      <c r="B190" s="254"/>
      <c r="C190" s="255"/>
      <c r="D190" s="234" t="s">
        <v>165</v>
      </c>
      <c r="E190" s="256" t="s">
        <v>1</v>
      </c>
      <c r="F190" s="257" t="s">
        <v>1888</v>
      </c>
      <c r="G190" s="255"/>
      <c r="H190" s="258">
        <v>34.5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165</v>
      </c>
      <c r="AU190" s="264" t="s">
        <v>85</v>
      </c>
      <c r="AV190" s="15" t="s">
        <v>85</v>
      </c>
      <c r="AW190" s="15" t="s">
        <v>31</v>
      </c>
      <c r="AX190" s="15" t="s">
        <v>75</v>
      </c>
      <c r="AY190" s="264" t="s">
        <v>161</v>
      </c>
    </row>
    <row r="191" s="14" customFormat="1">
      <c r="A191" s="14"/>
      <c r="B191" s="243"/>
      <c r="C191" s="244"/>
      <c r="D191" s="234" t="s">
        <v>165</v>
      </c>
      <c r="E191" s="245" t="s">
        <v>1</v>
      </c>
      <c r="F191" s="246" t="s">
        <v>206</v>
      </c>
      <c r="G191" s="244"/>
      <c r="H191" s="247">
        <v>34.5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165</v>
      </c>
      <c r="AU191" s="253" t="s">
        <v>85</v>
      </c>
      <c r="AV191" s="14" t="s">
        <v>164</v>
      </c>
      <c r="AW191" s="14" t="s">
        <v>31</v>
      </c>
      <c r="AX191" s="14" t="s">
        <v>83</v>
      </c>
      <c r="AY191" s="253" t="s">
        <v>161</v>
      </c>
    </row>
    <row r="192" s="2" customFormat="1" ht="24.15" customHeight="1">
      <c r="A192" s="39"/>
      <c r="B192" s="40"/>
      <c r="C192" s="218" t="s">
        <v>338</v>
      </c>
      <c r="D192" s="218" t="s">
        <v>162</v>
      </c>
      <c r="E192" s="219" t="s">
        <v>1884</v>
      </c>
      <c r="F192" s="220" t="s">
        <v>1885</v>
      </c>
      <c r="G192" s="221" t="s">
        <v>622</v>
      </c>
      <c r="H192" s="222">
        <v>30</v>
      </c>
      <c r="I192" s="223"/>
      <c r="J192" s="224">
        <f>ROUND(I192*H192,2)</f>
        <v>0</v>
      </c>
      <c r="K192" s="225"/>
      <c r="L192" s="45"/>
      <c r="M192" s="226" t="s">
        <v>1</v>
      </c>
      <c r="N192" s="227" t="s">
        <v>40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254</v>
      </c>
      <c r="AT192" s="230" t="s">
        <v>162</v>
      </c>
      <c r="AU192" s="230" t="s">
        <v>85</v>
      </c>
      <c r="AY192" s="18" t="s">
        <v>161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83</v>
      </c>
      <c r="BK192" s="231">
        <f>ROUND(I192*H192,2)</f>
        <v>0</v>
      </c>
      <c r="BL192" s="18" t="s">
        <v>254</v>
      </c>
      <c r="BM192" s="230" t="s">
        <v>454</v>
      </c>
    </row>
    <row r="193" s="2" customFormat="1" ht="24.15" customHeight="1">
      <c r="A193" s="39"/>
      <c r="B193" s="40"/>
      <c r="C193" s="276" t="s">
        <v>458</v>
      </c>
      <c r="D193" s="276" t="s">
        <v>656</v>
      </c>
      <c r="E193" s="277" t="s">
        <v>1889</v>
      </c>
      <c r="F193" s="278" t="s">
        <v>1890</v>
      </c>
      <c r="G193" s="279" t="s">
        <v>622</v>
      </c>
      <c r="H193" s="280">
        <v>34.5</v>
      </c>
      <c r="I193" s="281"/>
      <c r="J193" s="282">
        <f>ROUND(I193*H193,2)</f>
        <v>0</v>
      </c>
      <c r="K193" s="283"/>
      <c r="L193" s="284"/>
      <c r="M193" s="285" t="s">
        <v>1</v>
      </c>
      <c r="N193" s="286" t="s">
        <v>40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318</v>
      </c>
      <c r="AT193" s="230" t="s">
        <v>656</v>
      </c>
      <c r="AU193" s="230" t="s">
        <v>85</v>
      </c>
      <c r="AY193" s="18" t="s">
        <v>161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83</v>
      </c>
      <c r="BK193" s="231">
        <f>ROUND(I193*H193,2)</f>
        <v>0</v>
      </c>
      <c r="BL193" s="18" t="s">
        <v>254</v>
      </c>
      <c r="BM193" s="230" t="s">
        <v>461</v>
      </c>
    </row>
    <row r="194" s="15" customFormat="1">
      <c r="A194" s="15"/>
      <c r="B194" s="254"/>
      <c r="C194" s="255"/>
      <c r="D194" s="234" t="s">
        <v>165</v>
      </c>
      <c r="E194" s="256" t="s">
        <v>1</v>
      </c>
      <c r="F194" s="257" t="s">
        <v>1888</v>
      </c>
      <c r="G194" s="255"/>
      <c r="H194" s="258">
        <v>34.5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165</v>
      </c>
      <c r="AU194" s="264" t="s">
        <v>85</v>
      </c>
      <c r="AV194" s="15" t="s">
        <v>85</v>
      </c>
      <c r="AW194" s="15" t="s">
        <v>31</v>
      </c>
      <c r="AX194" s="15" t="s">
        <v>75</v>
      </c>
      <c r="AY194" s="264" t="s">
        <v>161</v>
      </c>
    </row>
    <row r="195" s="14" customFormat="1">
      <c r="A195" s="14"/>
      <c r="B195" s="243"/>
      <c r="C195" s="244"/>
      <c r="D195" s="234" t="s">
        <v>165</v>
      </c>
      <c r="E195" s="245" t="s">
        <v>1</v>
      </c>
      <c r="F195" s="246" t="s">
        <v>206</v>
      </c>
      <c r="G195" s="244"/>
      <c r="H195" s="247">
        <v>34.5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165</v>
      </c>
      <c r="AU195" s="253" t="s">
        <v>85</v>
      </c>
      <c r="AV195" s="14" t="s">
        <v>164</v>
      </c>
      <c r="AW195" s="14" t="s">
        <v>31</v>
      </c>
      <c r="AX195" s="14" t="s">
        <v>83</v>
      </c>
      <c r="AY195" s="253" t="s">
        <v>161</v>
      </c>
    </row>
    <row r="196" s="2" customFormat="1" ht="24.15" customHeight="1">
      <c r="A196" s="39"/>
      <c r="B196" s="40"/>
      <c r="C196" s="218" t="s">
        <v>344</v>
      </c>
      <c r="D196" s="218" t="s">
        <v>162</v>
      </c>
      <c r="E196" s="219" t="s">
        <v>1891</v>
      </c>
      <c r="F196" s="220" t="s">
        <v>1892</v>
      </c>
      <c r="G196" s="221" t="s">
        <v>622</v>
      </c>
      <c r="H196" s="222">
        <v>230</v>
      </c>
      <c r="I196" s="223"/>
      <c r="J196" s="224">
        <f>ROUND(I196*H196,2)</f>
        <v>0</v>
      </c>
      <c r="K196" s="225"/>
      <c r="L196" s="45"/>
      <c r="M196" s="226" t="s">
        <v>1</v>
      </c>
      <c r="N196" s="227" t="s">
        <v>40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254</v>
      </c>
      <c r="AT196" s="230" t="s">
        <v>162</v>
      </c>
      <c r="AU196" s="230" t="s">
        <v>85</v>
      </c>
      <c r="AY196" s="18" t="s">
        <v>161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83</v>
      </c>
      <c r="BK196" s="231">
        <f>ROUND(I196*H196,2)</f>
        <v>0</v>
      </c>
      <c r="BL196" s="18" t="s">
        <v>254</v>
      </c>
      <c r="BM196" s="230" t="s">
        <v>467</v>
      </c>
    </row>
    <row r="197" s="2" customFormat="1" ht="24.15" customHeight="1">
      <c r="A197" s="39"/>
      <c r="B197" s="40"/>
      <c r="C197" s="276" t="s">
        <v>481</v>
      </c>
      <c r="D197" s="276" t="s">
        <v>656</v>
      </c>
      <c r="E197" s="277" t="s">
        <v>1893</v>
      </c>
      <c r="F197" s="278" t="s">
        <v>1894</v>
      </c>
      <c r="G197" s="279" t="s">
        <v>622</v>
      </c>
      <c r="H197" s="280">
        <v>264.5</v>
      </c>
      <c r="I197" s="281"/>
      <c r="J197" s="282">
        <f>ROUND(I197*H197,2)</f>
        <v>0</v>
      </c>
      <c r="K197" s="283"/>
      <c r="L197" s="284"/>
      <c r="M197" s="285" t="s">
        <v>1</v>
      </c>
      <c r="N197" s="286" t="s">
        <v>40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318</v>
      </c>
      <c r="AT197" s="230" t="s">
        <v>656</v>
      </c>
      <c r="AU197" s="230" t="s">
        <v>85</v>
      </c>
      <c r="AY197" s="18" t="s">
        <v>161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83</v>
      </c>
      <c r="BK197" s="231">
        <f>ROUND(I197*H197,2)</f>
        <v>0</v>
      </c>
      <c r="BL197" s="18" t="s">
        <v>254</v>
      </c>
      <c r="BM197" s="230" t="s">
        <v>484</v>
      </c>
    </row>
    <row r="198" s="15" customFormat="1">
      <c r="A198" s="15"/>
      <c r="B198" s="254"/>
      <c r="C198" s="255"/>
      <c r="D198" s="234" t="s">
        <v>165</v>
      </c>
      <c r="E198" s="256" t="s">
        <v>1</v>
      </c>
      <c r="F198" s="257" t="s">
        <v>1895</v>
      </c>
      <c r="G198" s="255"/>
      <c r="H198" s="258">
        <v>264.5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165</v>
      </c>
      <c r="AU198" s="264" t="s">
        <v>85</v>
      </c>
      <c r="AV198" s="15" t="s">
        <v>85</v>
      </c>
      <c r="AW198" s="15" t="s">
        <v>31</v>
      </c>
      <c r="AX198" s="15" t="s">
        <v>75</v>
      </c>
      <c r="AY198" s="264" t="s">
        <v>161</v>
      </c>
    </row>
    <row r="199" s="14" customFormat="1">
      <c r="A199" s="14"/>
      <c r="B199" s="243"/>
      <c r="C199" s="244"/>
      <c r="D199" s="234" t="s">
        <v>165</v>
      </c>
      <c r="E199" s="245" t="s">
        <v>1</v>
      </c>
      <c r="F199" s="246" t="s">
        <v>206</v>
      </c>
      <c r="G199" s="244"/>
      <c r="H199" s="247">
        <v>264.5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165</v>
      </c>
      <c r="AU199" s="253" t="s">
        <v>85</v>
      </c>
      <c r="AV199" s="14" t="s">
        <v>164</v>
      </c>
      <c r="AW199" s="14" t="s">
        <v>31</v>
      </c>
      <c r="AX199" s="14" t="s">
        <v>83</v>
      </c>
      <c r="AY199" s="253" t="s">
        <v>161</v>
      </c>
    </row>
    <row r="200" s="2" customFormat="1" ht="24.15" customHeight="1">
      <c r="A200" s="39"/>
      <c r="B200" s="40"/>
      <c r="C200" s="218" t="s">
        <v>348</v>
      </c>
      <c r="D200" s="218" t="s">
        <v>162</v>
      </c>
      <c r="E200" s="219" t="s">
        <v>1896</v>
      </c>
      <c r="F200" s="220" t="s">
        <v>1897</v>
      </c>
      <c r="G200" s="221" t="s">
        <v>622</v>
      </c>
      <c r="H200" s="222">
        <v>25</v>
      </c>
      <c r="I200" s="223"/>
      <c r="J200" s="224">
        <f>ROUND(I200*H200,2)</f>
        <v>0</v>
      </c>
      <c r="K200" s="225"/>
      <c r="L200" s="45"/>
      <c r="M200" s="226" t="s">
        <v>1</v>
      </c>
      <c r="N200" s="227" t="s">
        <v>40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254</v>
      </c>
      <c r="AT200" s="230" t="s">
        <v>162</v>
      </c>
      <c r="AU200" s="230" t="s">
        <v>85</v>
      </c>
      <c r="AY200" s="18" t="s">
        <v>161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83</v>
      </c>
      <c r="BK200" s="231">
        <f>ROUND(I200*H200,2)</f>
        <v>0</v>
      </c>
      <c r="BL200" s="18" t="s">
        <v>254</v>
      </c>
      <c r="BM200" s="230" t="s">
        <v>505</v>
      </c>
    </row>
    <row r="201" s="2" customFormat="1" ht="24.15" customHeight="1">
      <c r="A201" s="39"/>
      <c r="B201" s="40"/>
      <c r="C201" s="276" t="s">
        <v>520</v>
      </c>
      <c r="D201" s="276" t="s">
        <v>656</v>
      </c>
      <c r="E201" s="277" t="s">
        <v>1898</v>
      </c>
      <c r="F201" s="278" t="s">
        <v>1899</v>
      </c>
      <c r="G201" s="279" t="s">
        <v>622</v>
      </c>
      <c r="H201" s="280">
        <v>28.75</v>
      </c>
      <c r="I201" s="281"/>
      <c r="J201" s="282">
        <f>ROUND(I201*H201,2)</f>
        <v>0</v>
      </c>
      <c r="K201" s="283"/>
      <c r="L201" s="284"/>
      <c r="M201" s="285" t="s">
        <v>1</v>
      </c>
      <c r="N201" s="286" t="s">
        <v>40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318</v>
      </c>
      <c r="AT201" s="230" t="s">
        <v>656</v>
      </c>
      <c r="AU201" s="230" t="s">
        <v>85</v>
      </c>
      <c r="AY201" s="18" t="s">
        <v>161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83</v>
      </c>
      <c r="BK201" s="231">
        <f>ROUND(I201*H201,2)</f>
        <v>0</v>
      </c>
      <c r="BL201" s="18" t="s">
        <v>254</v>
      </c>
      <c r="BM201" s="230" t="s">
        <v>523</v>
      </c>
    </row>
    <row r="202" s="15" customFormat="1">
      <c r="A202" s="15"/>
      <c r="B202" s="254"/>
      <c r="C202" s="255"/>
      <c r="D202" s="234" t="s">
        <v>165</v>
      </c>
      <c r="E202" s="256" t="s">
        <v>1</v>
      </c>
      <c r="F202" s="257" t="s">
        <v>1900</v>
      </c>
      <c r="G202" s="255"/>
      <c r="H202" s="258">
        <v>28.75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165</v>
      </c>
      <c r="AU202" s="264" t="s">
        <v>85</v>
      </c>
      <c r="AV202" s="15" t="s">
        <v>85</v>
      </c>
      <c r="AW202" s="15" t="s">
        <v>31</v>
      </c>
      <c r="AX202" s="15" t="s">
        <v>75</v>
      </c>
      <c r="AY202" s="264" t="s">
        <v>161</v>
      </c>
    </row>
    <row r="203" s="14" customFormat="1">
      <c r="A203" s="14"/>
      <c r="B203" s="243"/>
      <c r="C203" s="244"/>
      <c r="D203" s="234" t="s">
        <v>165</v>
      </c>
      <c r="E203" s="245" t="s">
        <v>1</v>
      </c>
      <c r="F203" s="246" t="s">
        <v>206</v>
      </c>
      <c r="G203" s="244"/>
      <c r="H203" s="247">
        <v>28.75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165</v>
      </c>
      <c r="AU203" s="253" t="s">
        <v>85</v>
      </c>
      <c r="AV203" s="14" t="s">
        <v>164</v>
      </c>
      <c r="AW203" s="14" t="s">
        <v>31</v>
      </c>
      <c r="AX203" s="14" t="s">
        <v>83</v>
      </c>
      <c r="AY203" s="253" t="s">
        <v>161</v>
      </c>
    </row>
    <row r="204" s="2" customFormat="1" ht="21.75" customHeight="1">
      <c r="A204" s="39"/>
      <c r="B204" s="40"/>
      <c r="C204" s="218" t="s">
        <v>352</v>
      </c>
      <c r="D204" s="218" t="s">
        <v>162</v>
      </c>
      <c r="E204" s="219" t="s">
        <v>1901</v>
      </c>
      <c r="F204" s="220" t="s">
        <v>1902</v>
      </c>
      <c r="G204" s="221" t="s">
        <v>431</v>
      </c>
      <c r="H204" s="222">
        <v>600</v>
      </c>
      <c r="I204" s="223"/>
      <c r="J204" s="224">
        <f>ROUND(I204*H204,2)</f>
        <v>0</v>
      </c>
      <c r="K204" s="225"/>
      <c r="L204" s="45"/>
      <c r="M204" s="226" t="s">
        <v>1</v>
      </c>
      <c r="N204" s="227" t="s">
        <v>40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254</v>
      </c>
      <c r="AT204" s="230" t="s">
        <v>162</v>
      </c>
      <c r="AU204" s="230" t="s">
        <v>85</v>
      </c>
      <c r="AY204" s="18" t="s">
        <v>161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83</v>
      </c>
      <c r="BK204" s="231">
        <f>ROUND(I204*H204,2)</f>
        <v>0</v>
      </c>
      <c r="BL204" s="18" t="s">
        <v>254</v>
      </c>
      <c r="BM204" s="230" t="s">
        <v>541</v>
      </c>
    </row>
    <row r="205" s="15" customFormat="1">
      <c r="A205" s="15"/>
      <c r="B205" s="254"/>
      <c r="C205" s="255"/>
      <c r="D205" s="234" t="s">
        <v>165</v>
      </c>
      <c r="E205" s="256" t="s">
        <v>1</v>
      </c>
      <c r="F205" s="257" t="s">
        <v>1903</v>
      </c>
      <c r="G205" s="255"/>
      <c r="H205" s="258">
        <v>600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4" t="s">
        <v>165</v>
      </c>
      <c r="AU205" s="264" t="s">
        <v>85</v>
      </c>
      <c r="AV205" s="15" t="s">
        <v>85</v>
      </c>
      <c r="AW205" s="15" t="s">
        <v>31</v>
      </c>
      <c r="AX205" s="15" t="s">
        <v>75</v>
      </c>
      <c r="AY205" s="264" t="s">
        <v>161</v>
      </c>
    </row>
    <row r="206" s="14" customFormat="1">
      <c r="A206" s="14"/>
      <c r="B206" s="243"/>
      <c r="C206" s="244"/>
      <c r="D206" s="234" t="s">
        <v>165</v>
      </c>
      <c r="E206" s="245" t="s">
        <v>1</v>
      </c>
      <c r="F206" s="246" t="s">
        <v>206</v>
      </c>
      <c r="G206" s="244"/>
      <c r="H206" s="247">
        <v>600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165</v>
      </c>
      <c r="AU206" s="253" t="s">
        <v>85</v>
      </c>
      <c r="AV206" s="14" t="s">
        <v>164</v>
      </c>
      <c r="AW206" s="14" t="s">
        <v>31</v>
      </c>
      <c r="AX206" s="14" t="s">
        <v>83</v>
      </c>
      <c r="AY206" s="253" t="s">
        <v>161</v>
      </c>
    </row>
    <row r="207" s="2" customFormat="1" ht="24.15" customHeight="1">
      <c r="A207" s="39"/>
      <c r="B207" s="40"/>
      <c r="C207" s="276" t="s">
        <v>548</v>
      </c>
      <c r="D207" s="276" t="s">
        <v>656</v>
      </c>
      <c r="E207" s="277" t="s">
        <v>1904</v>
      </c>
      <c r="F207" s="278" t="s">
        <v>1905</v>
      </c>
      <c r="G207" s="279" t="s">
        <v>431</v>
      </c>
      <c r="H207" s="280">
        <v>300</v>
      </c>
      <c r="I207" s="281"/>
      <c r="J207" s="282">
        <f>ROUND(I207*H207,2)</f>
        <v>0</v>
      </c>
      <c r="K207" s="283"/>
      <c r="L207" s="284"/>
      <c r="M207" s="285" t="s">
        <v>1</v>
      </c>
      <c r="N207" s="286" t="s">
        <v>40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318</v>
      </c>
      <c r="AT207" s="230" t="s">
        <v>656</v>
      </c>
      <c r="AU207" s="230" t="s">
        <v>85</v>
      </c>
      <c r="AY207" s="18" t="s">
        <v>161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83</v>
      </c>
      <c r="BK207" s="231">
        <f>ROUND(I207*H207,2)</f>
        <v>0</v>
      </c>
      <c r="BL207" s="18" t="s">
        <v>254</v>
      </c>
      <c r="BM207" s="230" t="s">
        <v>551</v>
      </c>
    </row>
    <row r="208" s="2" customFormat="1" ht="24.15" customHeight="1">
      <c r="A208" s="39"/>
      <c r="B208" s="40"/>
      <c r="C208" s="276" t="s">
        <v>355</v>
      </c>
      <c r="D208" s="276" t="s">
        <v>656</v>
      </c>
      <c r="E208" s="277" t="s">
        <v>1906</v>
      </c>
      <c r="F208" s="278" t="s">
        <v>1907</v>
      </c>
      <c r="G208" s="279" t="s">
        <v>431</v>
      </c>
      <c r="H208" s="280">
        <v>300</v>
      </c>
      <c r="I208" s="281"/>
      <c r="J208" s="282">
        <f>ROUND(I208*H208,2)</f>
        <v>0</v>
      </c>
      <c r="K208" s="283"/>
      <c r="L208" s="284"/>
      <c r="M208" s="285" t="s">
        <v>1</v>
      </c>
      <c r="N208" s="286" t="s">
        <v>40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318</v>
      </c>
      <c r="AT208" s="230" t="s">
        <v>656</v>
      </c>
      <c r="AU208" s="230" t="s">
        <v>85</v>
      </c>
      <c r="AY208" s="18" t="s">
        <v>161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83</v>
      </c>
      <c r="BK208" s="231">
        <f>ROUND(I208*H208,2)</f>
        <v>0</v>
      </c>
      <c r="BL208" s="18" t="s">
        <v>254</v>
      </c>
      <c r="BM208" s="230" t="s">
        <v>561</v>
      </c>
    </row>
    <row r="209" s="2" customFormat="1" ht="24.15" customHeight="1">
      <c r="A209" s="39"/>
      <c r="B209" s="40"/>
      <c r="C209" s="218" t="s">
        <v>584</v>
      </c>
      <c r="D209" s="218" t="s">
        <v>162</v>
      </c>
      <c r="E209" s="219" t="s">
        <v>1908</v>
      </c>
      <c r="F209" s="220" t="s">
        <v>1909</v>
      </c>
      <c r="G209" s="221" t="s">
        <v>431</v>
      </c>
      <c r="H209" s="222">
        <v>1</v>
      </c>
      <c r="I209" s="223"/>
      <c r="J209" s="224">
        <f>ROUND(I209*H209,2)</f>
        <v>0</v>
      </c>
      <c r="K209" s="225"/>
      <c r="L209" s="45"/>
      <c r="M209" s="226" t="s">
        <v>1</v>
      </c>
      <c r="N209" s="227" t="s">
        <v>40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254</v>
      </c>
      <c r="AT209" s="230" t="s">
        <v>162</v>
      </c>
      <c r="AU209" s="230" t="s">
        <v>85</v>
      </c>
      <c r="AY209" s="18" t="s">
        <v>161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83</v>
      </c>
      <c r="BK209" s="231">
        <f>ROUND(I209*H209,2)</f>
        <v>0</v>
      </c>
      <c r="BL209" s="18" t="s">
        <v>254</v>
      </c>
      <c r="BM209" s="230" t="s">
        <v>587</v>
      </c>
    </row>
    <row r="210" s="2" customFormat="1" ht="24.15" customHeight="1">
      <c r="A210" s="39"/>
      <c r="B210" s="40"/>
      <c r="C210" s="218" t="s">
        <v>360</v>
      </c>
      <c r="D210" s="218" t="s">
        <v>162</v>
      </c>
      <c r="E210" s="219" t="s">
        <v>1910</v>
      </c>
      <c r="F210" s="220" t="s">
        <v>1911</v>
      </c>
      <c r="G210" s="221" t="s">
        <v>431</v>
      </c>
      <c r="H210" s="222">
        <v>5</v>
      </c>
      <c r="I210" s="223"/>
      <c r="J210" s="224">
        <f>ROUND(I210*H210,2)</f>
        <v>0</v>
      </c>
      <c r="K210" s="225"/>
      <c r="L210" s="45"/>
      <c r="M210" s="226" t="s">
        <v>1</v>
      </c>
      <c r="N210" s="227" t="s">
        <v>40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254</v>
      </c>
      <c r="AT210" s="230" t="s">
        <v>162</v>
      </c>
      <c r="AU210" s="230" t="s">
        <v>85</v>
      </c>
      <c r="AY210" s="18" t="s">
        <v>161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83</v>
      </c>
      <c r="BK210" s="231">
        <f>ROUND(I210*H210,2)</f>
        <v>0</v>
      </c>
      <c r="BL210" s="18" t="s">
        <v>254</v>
      </c>
      <c r="BM210" s="230" t="s">
        <v>594</v>
      </c>
    </row>
    <row r="211" s="2" customFormat="1" ht="24.15" customHeight="1">
      <c r="A211" s="39"/>
      <c r="B211" s="40"/>
      <c r="C211" s="218" t="s">
        <v>597</v>
      </c>
      <c r="D211" s="218" t="s">
        <v>162</v>
      </c>
      <c r="E211" s="219" t="s">
        <v>1912</v>
      </c>
      <c r="F211" s="220" t="s">
        <v>1913</v>
      </c>
      <c r="G211" s="221" t="s">
        <v>431</v>
      </c>
      <c r="H211" s="222">
        <v>27</v>
      </c>
      <c r="I211" s="223"/>
      <c r="J211" s="224">
        <f>ROUND(I211*H211,2)</f>
        <v>0</v>
      </c>
      <c r="K211" s="225"/>
      <c r="L211" s="45"/>
      <c r="M211" s="226" t="s">
        <v>1</v>
      </c>
      <c r="N211" s="227" t="s">
        <v>40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254</v>
      </c>
      <c r="AT211" s="230" t="s">
        <v>162</v>
      </c>
      <c r="AU211" s="230" t="s">
        <v>85</v>
      </c>
      <c r="AY211" s="18" t="s">
        <v>161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83</v>
      </c>
      <c r="BK211" s="231">
        <f>ROUND(I211*H211,2)</f>
        <v>0</v>
      </c>
      <c r="BL211" s="18" t="s">
        <v>254</v>
      </c>
      <c r="BM211" s="230" t="s">
        <v>600</v>
      </c>
    </row>
    <row r="212" s="2" customFormat="1" ht="24.15" customHeight="1">
      <c r="A212" s="39"/>
      <c r="B212" s="40"/>
      <c r="C212" s="276" t="s">
        <v>366</v>
      </c>
      <c r="D212" s="276" t="s">
        <v>656</v>
      </c>
      <c r="E212" s="277" t="s">
        <v>1914</v>
      </c>
      <c r="F212" s="278" t="s">
        <v>1915</v>
      </c>
      <c r="G212" s="279" t="s">
        <v>431</v>
      </c>
      <c r="H212" s="280">
        <v>27</v>
      </c>
      <c r="I212" s="281"/>
      <c r="J212" s="282">
        <f>ROUND(I212*H212,2)</f>
        <v>0</v>
      </c>
      <c r="K212" s="283"/>
      <c r="L212" s="284"/>
      <c r="M212" s="285" t="s">
        <v>1</v>
      </c>
      <c r="N212" s="286" t="s">
        <v>40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318</v>
      </c>
      <c r="AT212" s="230" t="s">
        <v>656</v>
      </c>
      <c r="AU212" s="230" t="s">
        <v>85</v>
      </c>
      <c r="AY212" s="18" t="s">
        <v>161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83</v>
      </c>
      <c r="BK212" s="231">
        <f>ROUND(I212*H212,2)</f>
        <v>0</v>
      </c>
      <c r="BL212" s="18" t="s">
        <v>254</v>
      </c>
      <c r="BM212" s="230" t="s">
        <v>605</v>
      </c>
    </row>
    <row r="213" s="2" customFormat="1" ht="16.5" customHeight="1">
      <c r="A213" s="39"/>
      <c r="B213" s="40"/>
      <c r="C213" s="276" t="s">
        <v>606</v>
      </c>
      <c r="D213" s="276" t="s">
        <v>656</v>
      </c>
      <c r="E213" s="277" t="s">
        <v>1916</v>
      </c>
      <c r="F213" s="278" t="s">
        <v>1917</v>
      </c>
      <c r="G213" s="279" t="s">
        <v>431</v>
      </c>
      <c r="H213" s="280">
        <v>27</v>
      </c>
      <c r="I213" s="281"/>
      <c r="J213" s="282">
        <f>ROUND(I213*H213,2)</f>
        <v>0</v>
      </c>
      <c r="K213" s="283"/>
      <c r="L213" s="284"/>
      <c r="M213" s="285" t="s">
        <v>1</v>
      </c>
      <c r="N213" s="286" t="s">
        <v>40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318</v>
      </c>
      <c r="AT213" s="230" t="s">
        <v>656</v>
      </c>
      <c r="AU213" s="230" t="s">
        <v>85</v>
      </c>
      <c r="AY213" s="18" t="s">
        <v>161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83</v>
      </c>
      <c r="BK213" s="231">
        <f>ROUND(I213*H213,2)</f>
        <v>0</v>
      </c>
      <c r="BL213" s="18" t="s">
        <v>254</v>
      </c>
      <c r="BM213" s="230" t="s">
        <v>609</v>
      </c>
    </row>
    <row r="214" s="2" customFormat="1" ht="16.5" customHeight="1">
      <c r="A214" s="39"/>
      <c r="B214" s="40"/>
      <c r="C214" s="276" t="s">
        <v>373</v>
      </c>
      <c r="D214" s="276" t="s">
        <v>656</v>
      </c>
      <c r="E214" s="277" t="s">
        <v>1918</v>
      </c>
      <c r="F214" s="278" t="s">
        <v>1919</v>
      </c>
      <c r="G214" s="279" t="s">
        <v>431</v>
      </c>
      <c r="H214" s="280">
        <v>27</v>
      </c>
      <c r="I214" s="281"/>
      <c r="J214" s="282">
        <f>ROUND(I214*H214,2)</f>
        <v>0</v>
      </c>
      <c r="K214" s="283"/>
      <c r="L214" s="284"/>
      <c r="M214" s="285" t="s">
        <v>1</v>
      </c>
      <c r="N214" s="286" t="s">
        <v>40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318</v>
      </c>
      <c r="AT214" s="230" t="s">
        <v>656</v>
      </c>
      <c r="AU214" s="230" t="s">
        <v>85</v>
      </c>
      <c r="AY214" s="18" t="s">
        <v>161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83</v>
      </c>
      <c r="BK214" s="231">
        <f>ROUND(I214*H214,2)</f>
        <v>0</v>
      </c>
      <c r="BL214" s="18" t="s">
        <v>254</v>
      </c>
      <c r="BM214" s="230" t="s">
        <v>613</v>
      </c>
    </row>
    <row r="215" s="2" customFormat="1" ht="37.8" customHeight="1">
      <c r="A215" s="39"/>
      <c r="B215" s="40"/>
      <c r="C215" s="218" t="s">
        <v>614</v>
      </c>
      <c r="D215" s="218" t="s">
        <v>162</v>
      </c>
      <c r="E215" s="219" t="s">
        <v>1920</v>
      </c>
      <c r="F215" s="220" t="s">
        <v>1921</v>
      </c>
      <c r="G215" s="221" t="s">
        <v>431</v>
      </c>
      <c r="H215" s="222">
        <v>2</v>
      </c>
      <c r="I215" s="223"/>
      <c r="J215" s="224">
        <f>ROUND(I215*H215,2)</f>
        <v>0</v>
      </c>
      <c r="K215" s="225"/>
      <c r="L215" s="45"/>
      <c r="M215" s="226" t="s">
        <v>1</v>
      </c>
      <c r="N215" s="227" t="s">
        <v>40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254</v>
      </c>
      <c r="AT215" s="230" t="s">
        <v>162</v>
      </c>
      <c r="AU215" s="230" t="s">
        <v>85</v>
      </c>
      <c r="AY215" s="18" t="s">
        <v>161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83</v>
      </c>
      <c r="BK215" s="231">
        <f>ROUND(I215*H215,2)</f>
        <v>0</v>
      </c>
      <c r="BL215" s="18" t="s">
        <v>254</v>
      </c>
      <c r="BM215" s="230" t="s">
        <v>617</v>
      </c>
    </row>
    <row r="216" s="2" customFormat="1" ht="24.15" customHeight="1">
      <c r="A216" s="39"/>
      <c r="B216" s="40"/>
      <c r="C216" s="276" t="s">
        <v>379</v>
      </c>
      <c r="D216" s="276" t="s">
        <v>656</v>
      </c>
      <c r="E216" s="277" t="s">
        <v>1922</v>
      </c>
      <c r="F216" s="278" t="s">
        <v>1923</v>
      </c>
      <c r="G216" s="279" t="s">
        <v>431</v>
      </c>
      <c r="H216" s="280">
        <v>2</v>
      </c>
      <c r="I216" s="281"/>
      <c r="J216" s="282">
        <f>ROUND(I216*H216,2)</f>
        <v>0</v>
      </c>
      <c r="K216" s="283"/>
      <c r="L216" s="284"/>
      <c r="M216" s="285" t="s">
        <v>1</v>
      </c>
      <c r="N216" s="286" t="s">
        <v>40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318</v>
      </c>
      <c r="AT216" s="230" t="s">
        <v>656</v>
      </c>
      <c r="AU216" s="230" t="s">
        <v>85</v>
      </c>
      <c r="AY216" s="18" t="s">
        <v>161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83</v>
      </c>
      <c r="BK216" s="231">
        <f>ROUND(I216*H216,2)</f>
        <v>0</v>
      </c>
      <c r="BL216" s="18" t="s">
        <v>254</v>
      </c>
      <c r="BM216" s="230" t="s">
        <v>623</v>
      </c>
    </row>
    <row r="217" s="2" customFormat="1" ht="24.15" customHeight="1">
      <c r="A217" s="39"/>
      <c r="B217" s="40"/>
      <c r="C217" s="276" t="s">
        <v>625</v>
      </c>
      <c r="D217" s="276" t="s">
        <v>656</v>
      </c>
      <c r="E217" s="277" t="s">
        <v>1924</v>
      </c>
      <c r="F217" s="278" t="s">
        <v>1925</v>
      </c>
      <c r="G217" s="279" t="s">
        <v>431</v>
      </c>
      <c r="H217" s="280">
        <v>2</v>
      </c>
      <c r="I217" s="281"/>
      <c r="J217" s="282">
        <f>ROUND(I217*H217,2)</f>
        <v>0</v>
      </c>
      <c r="K217" s="283"/>
      <c r="L217" s="284"/>
      <c r="M217" s="285" t="s">
        <v>1</v>
      </c>
      <c r="N217" s="286" t="s">
        <v>40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318</v>
      </c>
      <c r="AT217" s="230" t="s">
        <v>656</v>
      </c>
      <c r="AU217" s="230" t="s">
        <v>85</v>
      </c>
      <c r="AY217" s="18" t="s">
        <v>161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83</v>
      </c>
      <c r="BK217" s="231">
        <f>ROUND(I217*H217,2)</f>
        <v>0</v>
      </c>
      <c r="BL217" s="18" t="s">
        <v>254</v>
      </c>
      <c r="BM217" s="230" t="s">
        <v>639</v>
      </c>
    </row>
    <row r="218" s="2" customFormat="1" ht="16.5" customHeight="1">
      <c r="A218" s="39"/>
      <c r="B218" s="40"/>
      <c r="C218" s="276" t="s">
        <v>391</v>
      </c>
      <c r="D218" s="276" t="s">
        <v>656</v>
      </c>
      <c r="E218" s="277" t="s">
        <v>1926</v>
      </c>
      <c r="F218" s="278" t="s">
        <v>1927</v>
      </c>
      <c r="G218" s="279" t="s">
        <v>431</v>
      </c>
      <c r="H218" s="280">
        <v>2</v>
      </c>
      <c r="I218" s="281"/>
      <c r="J218" s="282">
        <f>ROUND(I218*H218,2)</f>
        <v>0</v>
      </c>
      <c r="K218" s="283"/>
      <c r="L218" s="284"/>
      <c r="M218" s="285" t="s">
        <v>1</v>
      </c>
      <c r="N218" s="286" t="s">
        <v>40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318</v>
      </c>
      <c r="AT218" s="230" t="s">
        <v>656</v>
      </c>
      <c r="AU218" s="230" t="s">
        <v>85</v>
      </c>
      <c r="AY218" s="18" t="s">
        <v>161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83</v>
      </c>
      <c r="BK218" s="231">
        <f>ROUND(I218*H218,2)</f>
        <v>0</v>
      </c>
      <c r="BL218" s="18" t="s">
        <v>254</v>
      </c>
      <c r="BM218" s="230" t="s">
        <v>1004</v>
      </c>
    </row>
    <row r="219" s="2" customFormat="1" ht="16.5" customHeight="1">
      <c r="A219" s="39"/>
      <c r="B219" s="40"/>
      <c r="C219" s="276" t="s">
        <v>632</v>
      </c>
      <c r="D219" s="276" t="s">
        <v>656</v>
      </c>
      <c r="E219" s="277" t="s">
        <v>1918</v>
      </c>
      <c r="F219" s="278" t="s">
        <v>1919</v>
      </c>
      <c r="G219" s="279" t="s">
        <v>431</v>
      </c>
      <c r="H219" s="280">
        <v>2</v>
      </c>
      <c r="I219" s="281"/>
      <c r="J219" s="282">
        <f>ROUND(I219*H219,2)</f>
        <v>0</v>
      </c>
      <c r="K219" s="283"/>
      <c r="L219" s="284"/>
      <c r="M219" s="285" t="s">
        <v>1</v>
      </c>
      <c r="N219" s="286" t="s">
        <v>40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318</v>
      </c>
      <c r="AT219" s="230" t="s">
        <v>656</v>
      </c>
      <c r="AU219" s="230" t="s">
        <v>85</v>
      </c>
      <c r="AY219" s="18" t="s">
        <v>161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83</v>
      </c>
      <c r="BK219" s="231">
        <f>ROUND(I219*H219,2)</f>
        <v>0</v>
      </c>
      <c r="BL219" s="18" t="s">
        <v>254</v>
      </c>
      <c r="BM219" s="230" t="s">
        <v>1013</v>
      </c>
    </row>
    <row r="220" s="2" customFormat="1" ht="24.15" customHeight="1">
      <c r="A220" s="39"/>
      <c r="B220" s="40"/>
      <c r="C220" s="218" t="s">
        <v>401</v>
      </c>
      <c r="D220" s="218" t="s">
        <v>162</v>
      </c>
      <c r="E220" s="219" t="s">
        <v>1928</v>
      </c>
      <c r="F220" s="220" t="s">
        <v>1929</v>
      </c>
      <c r="G220" s="221" t="s">
        <v>431</v>
      </c>
      <c r="H220" s="222">
        <v>2</v>
      </c>
      <c r="I220" s="223"/>
      <c r="J220" s="224">
        <f>ROUND(I220*H220,2)</f>
        <v>0</v>
      </c>
      <c r="K220" s="225"/>
      <c r="L220" s="45"/>
      <c r="M220" s="226" t="s">
        <v>1</v>
      </c>
      <c r="N220" s="227" t="s">
        <v>40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254</v>
      </c>
      <c r="AT220" s="230" t="s">
        <v>162</v>
      </c>
      <c r="AU220" s="230" t="s">
        <v>85</v>
      </c>
      <c r="AY220" s="18" t="s">
        <v>161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83</v>
      </c>
      <c r="BK220" s="231">
        <f>ROUND(I220*H220,2)</f>
        <v>0</v>
      </c>
      <c r="BL220" s="18" t="s">
        <v>254</v>
      </c>
      <c r="BM220" s="230" t="s">
        <v>1024</v>
      </c>
    </row>
    <row r="221" s="2" customFormat="1" ht="24.15" customHeight="1">
      <c r="A221" s="39"/>
      <c r="B221" s="40"/>
      <c r="C221" s="276" t="s">
        <v>640</v>
      </c>
      <c r="D221" s="276" t="s">
        <v>656</v>
      </c>
      <c r="E221" s="277" t="s">
        <v>1930</v>
      </c>
      <c r="F221" s="278" t="s">
        <v>1931</v>
      </c>
      <c r="G221" s="279" t="s">
        <v>431</v>
      </c>
      <c r="H221" s="280">
        <v>2</v>
      </c>
      <c r="I221" s="281"/>
      <c r="J221" s="282">
        <f>ROUND(I221*H221,2)</f>
        <v>0</v>
      </c>
      <c r="K221" s="283"/>
      <c r="L221" s="284"/>
      <c r="M221" s="285" t="s">
        <v>1</v>
      </c>
      <c r="N221" s="286" t="s">
        <v>40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318</v>
      </c>
      <c r="AT221" s="230" t="s">
        <v>656</v>
      </c>
      <c r="AU221" s="230" t="s">
        <v>85</v>
      </c>
      <c r="AY221" s="18" t="s">
        <v>161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83</v>
      </c>
      <c r="BK221" s="231">
        <f>ROUND(I221*H221,2)</f>
        <v>0</v>
      </c>
      <c r="BL221" s="18" t="s">
        <v>254</v>
      </c>
      <c r="BM221" s="230" t="s">
        <v>1036</v>
      </c>
    </row>
    <row r="222" s="2" customFormat="1" ht="16.5" customHeight="1">
      <c r="A222" s="39"/>
      <c r="B222" s="40"/>
      <c r="C222" s="276" t="s">
        <v>407</v>
      </c>
      <c r="D222" s="276" t="s">
        <v>656</v>
      </c>
      <c r="E222" s="277" t="s">
        <v>1932</v>
      </c>
      <c r="F222" s="278" t="s">
        <v>1933</v>
      </c>
      <c r="G222" s="279" t="s">
        <v>431</v>
      </c>
      <c r="H222" s="280">
        <v>2</v>
      </c>
      <c r="I222" s="281"/>
      <c r="J222" s="282">
        <f>ROUND(I222*H222,2)</f>
        <v>0</v>
      </c>
      <c r="K222" s="283"/>
      <c r="L222" s="284"/>
      <c r="M222" s="285" t="s">
        <v>1</v>
      </c>
      <c r="N222" s="286" t="s">
        <v>40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318</v>
      </c>
      <c r="AT222" s="230" t="s">
        <v>656</v>
      </c>
      <c r="AU222" s="230" t="s">
        <v>85</v>
      </c>
      <c r="AY222" s="18" t="s">
        <v>161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83</v>
      </c>
      <c r="BK222" s="231">
        <f>ROUND(I222*H222,2)</f>
        <v>0</v>
      </c>
      <c r="BL222" s="18" t="s">
        <v>254</v>
      </c>
      <c r="BM222" s="230" t="s">
        <v>1051</v>
      </c>
    </row>
    <row r="223" s="2" customFormat="1" ht="16.5" customHeight="1">
      <c r="A223" s="39"/>
      <c r="B223" s="40"/>
      <c r="C223" s="276" t="s">
        <v>648</v>
      </c>
      <c r="D223" s="276" t="s">
        <v>656</v>
      </c>
      <c r="E223" s="277" t="s">
        <v>1918</v>
      </c>
      <c r="F223" s="278" t="s">
        <v>1919</v>
      </c>
      <c r="G223" s="279" t="s">
        <v>431</v>
      </c>
      <c r="H223" s="280">
        <v>2</v>
      </c>
      <c r="I223" s="281"/>
      <c r="J223" s="282">
        <f>ROUND(I223*H223,2)</f>
        <v>0</v>
      </c>
      <c r="K223" s="283"/>
      <c r="L223" s="284"/>
      <c r="M223" s="285" t="s">
        <v>1</v>
      </c>
      <c r="N223" s="286" t="s">
        <v>40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318</v>
      </c>
      <c r="AT223" s="230" t="s">
        <v>656</v>
      </c>
      <c r="AU223" s="230" t="s">
        <v>85</v>
      </c>
      <c r="AY223" s="18" t="s">
        <v>161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83</v>
      </c>
      <c r="BK223" s="231">
        <f>ROUND(I223*H223,2)</f>
        <v>0</v>
      </c>
      <c r="BL223" s="18" t="s">
        <v>254</v>
      </c>
      <c r="BM223" s="230" t="s">
        <v>1067</v>
      </c>
    </row>
    <row r="224" s="2" customFormat="1" ht="24.15" customHeight="1">
      <c r="A224" s="39"/>
      <c r="B224" s="40"/>
      <c r="C224" s="218" t="s">
        <v>415</v>
      </c>
      <c r="D224" s="218" t="s">
        <v>162</v>
      </c>
      <c r="E224" s="219" t="s">
        <v>1934</v>
      </c>
      <c r="F224" s="220" t="s">
        <v>1935</v>
      </c>
      <c r="G224" s="221" t="s">
        <v>431</v>
      </c>
      <c r="H224" s="222">
        <v>8</v>
      </c>
      <c r="I224" s="223"/>
      <c r="J224" s="224">
        <f>ROUND(I224*H224,2)</f>
        <v>0</v>
      </c>
      <c r="K224" s="225"/>
      <c r="L224" s="45"/>
      <c r="M224" s="226" t="s">
        <v>1</v>
      </c>
      <c r="N224" s="227" t="s">
        <v>40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254</v>
      </c>
      <c r="AT224" s="230" t="s">
        <v>162</v>
      </c>
      <c r="AU224" s="230" t="s">
        <v>85</v>
      </c>
      <c r="AY224" s="18" t="s">
        <v>161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83</v>
      </c>
      <c r="BK224" s="231">
        <f>ROUND(I224*H224,2)</f>
        <v>0</v>
      </c>
      <c r="BL224" s="18" t="s">
        <v>254</v>
      </c>
      <c r="BM224" s="230" t="s">
        <v>628</v>
      </c>
    </row>
    <row r="225" s="2" customFormat="1" ht="24.15" customHeight="1">
      <c r="A225" s="39"/>
      <c r="B225" s="40"/>
      <c r="C225" s="276" t="s">
        <v>655</v>
      </c>
      <c r="D225" s="276" t="s">
        <v>656</v>
      </c>
      <c r="E225" s="277" t="s">
        <v>1936</v>
      </c>
      <c r="F225" s="278" t="s">
        <v>1937</v>
      </c>
      <c r="G225" s="279" t="s">
        <v>431</v>
      </c>
      <c r="H225" s="280">
        <v>8</v>
      </c>
      <c r="I225" s="281"/>
      <c r="J225" s="282">
        <f>ROUND(I225*H225,2)</f>
        <v>0</v>
      </c>
      <c r="K225" s="283"/>
      <c r="L225" s="284"/>
      <c r="M225" s="285" t="s">
        <v>1</v>
      </c>
      <c r="N225" s="286" t="s">
        <v>40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318</v>
      </c>
      <c r="AT225" s="230" t="s">
        <v>656</v>
      </c>
      <c r="AU225" s="230" t="s">
        <v>85</v>
      </c>
      <c r="AY225" s="18" t="s">
        <v>161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83</v>
      </c>
      <c r="BK225" s="231">
        <f>ROUND(I225*H225,2)</f>
        <v>0</v>
      </c>
      <c r="BL225" s="18" t="s">
        <v>254</v>
      </c>
      <c r="BM225" s="230" t="s">
        <v>631</v>
      </c>
    </row>
    <row r="226" s="2" customFormat="1" ht="16.5" customHeight="1">
      <c r="A226" s="39"/>
      <c r="B226" s="40"/>
      <c r="C226" s="276" t="s">
        <v>424</v>
      </c>
      <c r="D226" s="276" t="s">
        <v>656</v>
      </c>
      <c r="E226" s="277" t="s">
        <v>1916</v>
      </c>
      <c r="F226" s="278" t="s">
        <v>1917</v>
      </c>
      <c r="G226" s="279" t="s">
        <v>431</v>
      </c>
      <c r="H226" s="280">
        <v>8</v>
      </c>
      <c r="I226" s="281"/>
      <c r="J226" s="282">
        <f>ROUND(I226*H226,2)</f>
        <v>0</v>
      </c>
      <c r="K226" s="283"/>
      <c r="L226" s="284"/>
      <c r="M226" s="285" t="s">
        <v>1</v>
      </c>
      <c r="N226" s="286" t="s">
        <v>40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318</v>
      </c>
      <c r="AT226" s="230" t="s">
        <v>656</v>
      </c>
      <c r="AU226" s="230" t="s">
        <v>85</v>
      </c>
      <c r="AY226" s="18" t="s">
        <v>161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83</v>
      </c>
      <c r="BK226" s="231">
        <f>ROUND(I226*H226,2)</f>
        <v>0</v>
      </c>
      <c r="BL226" s="18" t="s">
        <v>254</v>
      </c>
      <c r="BM226" s="230" t="s">
        <v>635</v>
      </c>
    </row>
    <row r="227" s="2" customFormat="1" ht="16.5" customHeight="1">
      <c r="A227" s="39"/>
      <c r="B227" s="40"/>
      <c r="C227" s="276" t="s">
        <v>665</v>
      </c>
      <c r="D227" s="276" t="s">
        <v>656</v>
      </c>
      <c r="E227" s="277" t="s">
        <v>1918</v>
      </c>
      <c r="F227" s="278" t="s">
        <v>1919</v>
      </c>
      <c r="G227" s="279" t="s">
        <v>431</v>
      </c>
      <c r="H227" s="280">
        <v>8</v>
      </c>
      <c r="I227" s="281"/>
      <c r="J227" s="282">
        <f>ROUND(I227*H227,2)</f>
        <v>0</v>
      </c>
      <c r="K227" s="283"/>
      <c r="L227" s="284"/>
      <c r="M227" s="285" t="s">
        <v>1</v>
      </c>
      <c r="N227" s="286" t="s">
        <v>40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318</v>
      </c>
      <c r="AT227" s="230" t="s">
        <v>656</v>
      </c>
      <c r="AU227" s="230" t="s">
        <v>85</v>
      </c>
      <c r="AY227" s="18" t="s">
        <v>161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83</v>
      </c>
      <c r="BK227" s="231">
        <f>ROUND(I227*H227,2)</f>
        <v>0</v>
      </c>
      <c r="BL227" s="18" t="s">
        <v>254</v>
      </c>
      <c r="BM227" s="230" t="s">
        <v>1104</v>
      </c>
    </row>
    <row r="228" s="2" customFormat="1" ht="21.75" customHeight="1">
      <c r="A228" s="39"/>
      <c r="B228" s="40"/>
      <c r="C228" s="218" t="s">
        <v>432</v>
      </c>
      <c r="D228" s="218" t="s">
        <v>162</v>
      </c>
      <c r="E228" s="219" t="s">
        <v>1938</v>
      </c>
      <c r="F228" s="220" t="s">
        <v>1939</v>
      </c>
      <c r="G228" s="221" t="s">
        <v>431</v>
      </c>
      <c r="H228" s="222">
        <v>16</v>
      </c>
      <c r="I228" s="223"/>
      <c r="J228" s="224">
        <f>ROUND(I228*H228,2)</f>
        <v>0</v>
      </c>
      <c r="K228" s="225"/>
      <c r="L228" s="45"/>
      <c r="M228" s="226" t="s">
        <v>1</v>
      </c>
      <c r="N228" s="227" t="s">
        <v>40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254</v>
      </c>
      <c r="AT228" s="230" t="s">
        <v>162</v>
      </c>
      <c r="AU228" s="230" t="s">
        <v>85</v>
      </c>
      <c r="AY228" s="18" t="s">
        <v>161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83</v>
      </c>
      <c r="BK228" s="231">
        <f>ROUND(I228*H228,2)</f>
        <v>0</v>
      </c>
      <c r="BL228" s="18" t="s">
        <v>254</v>
      </c>
      <c r="BM228" s="230" t="s">
        <v>643</v>
      </c>
    </row>
    <row r="229" s="2" customFormat="1" ht="16.5" customHeight="1">
      <c r="A229" s="39"/>
      <c r="B229" s="40"/>
      <c r="C229" s="276" t="s">
        <v>674</v>
      </c>
      <c r="D229" s="276" t="s">
        <v>656</v>
      </c>
      <c r="E229" s="277" t="s">
        <v>1940</v>
      </c>
      <c r="F229" s="278" t="s">
        <v>1941</v>
      </c>
      <c r="G229" s="279" t="s">
        <v>431</v>
      </c>
      <c r="H229" s="280">
        <v>16</v>
      </c>
      <c r="I229" s="281"/>
      <c r="J229" s="282">
        <f>ROUND(I229*H229,2)</f>
        <v>0</v>
      </c>
      <c r="K229" s="283"/>
      <c r="L229" s="284"/>
      <c r="M229" s="285" t="s">
        <v>1</v>
      </c>
      <c r="N229" s="286" t="s">
        <v>40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318</v>
      </c>
      <c r="AT229" s="230" t="s">
        <v>656</v>
      </c>
      <c r="AU229" s="230" t="s">
        <v>85</v>
      </c>
      <c r="AY229" s="18" t="s">
        <v>161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83</v>
      </c>
      <c r="BK229" s="231">
        <f>ROUND(I229*H229,2)</f>
        <v>0</v>
      </c>
      <c r="BL229" s="18" t="s">
        <v>254</v>
      </c>
      <c r="BM229" s="230" t="s">
        <v>1124</v>
      </c>
    </row>
    <row r="230" s="2" customFormat="1" ht="33" customHeight="1">
      <c r="A230" s="39"/>
      <c r="B230" s="40"/>
      <c r="C230" s="218" t="s">
        <v>436</v>
      </c>
      <c r="D230" s="218" t="s">
        <v>162</v>
      </c>
      <c r="E230" s="219" t="s">
        <v>1942</v>
      </c>
      <c r="F230" s="220" t="s">
        <v>1943</v>
      </c>
      <c r="G230" s="221" t="s">
        <v>431</v>
      </c>
      <c r="H230" s="222">
        <v>64</v>
      </c>
      <c r="I230" s="223"/>
      <c r="J230" s="224">
        <f>ROUND(I230*H230,2)</f>
        <v>0</v>
      </c>
      <c r="K230" s="225"/>
      <c r="L230" s="45"/>
      <c r="M230" s="226" t="s">
        <v>1</v>
      </c>
      <c r="N230" s="227" t="s">
        <v>40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254</v>
      </c>
      <c r="AT230" s="230" t="s">
        <v>162</v>
      </c>
      <c r="AU230" s="230" t="s">
        <v>85</v>
      </c>
      <c r="AY230" s="18" t="s">
        <v>161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83</v>
      </c>
      <c r="BK230" s="231">
        <f>ROUND(I230*H230,2)</f>
        <v>0</v>
      </c>
      <c r="BL230" s="18" t="s">
        <v>254</v>
      </c>
      <c r="BM230" s="230" t="s">
        <v>1136</v>
      </c>
    </row>
    <row r="231" s="2" customFormat="1" ht="24.15" customHeight="1">
      <c r="A231" s="39"/>
      <c r="B231" s="40"/>
      <c r="C231" s="276" t="s">
        <v>687</v>
      </c>
      <c r="D231" s="276" t="s">
        <v>656</v>
      </c>
      <c r="E231" s="277" t="s">
        <v>1944</v>
      </c>
      <c r="F231" s="278" t="s">
        <v>1945</v>
      </c>
      <c r="G231" s="279" t="s">
        <v>431</v>
      </c>
      <c r="H231" s="280">
        <v>64</v>
      </c>
      <c r="I231" s="281"/>
      <c r="J231" s="282">
        <f>ROUND(I231*H231,2)</f>
        <v>0</v>
      </c>
      <c r="K231" s="283"/>
      <c r="L231" s="284"/>
      <c r="M231" s="285" t="s">
        <v>1</v>
      </c>
      <c r="N231" s="286" t="s">
        <v>40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318</v>
      </c>
      <c r="AT231" s="230" t="s">
        <v>656</v>
      </c>
      <c r="AU231" s="230" t="s">
        <v>85</v>
      </c>
      <c r="AY231" s="18" t="s">
        <v>161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83</v>
      </c>
      <c r="BK231" s="231">
        <f>ROUND(I231*H231,2)</f>
        <v>0</v>
      </c>
      <c r="BL231" s="18" t="s">
        <v>254</v>
      </c>
      <c r="BM231" s="230" t="s">
        <v>654</v>
      </c>
    </row>
    <row r="232" s="2" customFormat="1" ht="16.5" customHeight="1">
      <c r="A232" s="39"/>
      <c r="B232" s="40"/>
      <c r="C232" s="276" t="s">
        <v>441</v>
      </c>
      <c r="D232" s="276" t="s">
        <v>656</v>
      </c>
      <c r="E232" s="277" t="s">
        <v>1918</v>
      </c>
      <c r="F232" s="278" t="s">
        <v>1919</v>
      </c>
      <c r="G232" s="279" t="s">
        <v>431</v>
      </c>
      <c r="H232" s="280">
        <v>64</v>
      </c>
      <c r="I232" s="281"/>
      <c r="J232" s="282">
        <f>ROUND(I232*H232,2)</f>
        <v>0</v>
      </c>
      <c r="K232" s="283"/>
      <c r="L232" s="284"/>
      <c r="M232" s="285" t="s">
        <v>1</v>
      </c>
      <c r="N232" s="286" t="s">
        <v>40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318</v>
      </c>
      <c r="AT232" s="230" t="s">
        <v>656</v>
      </c>
      <c r="AU232" s="230" t="s">
        <v>85</v>
      </c>
      <c r="AY232" s="18" t="s">
        <v>161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83</v>
      </c>
      <c r="BK232" s="231">
        <f>ROUND(I232*H232,2)</f>
        <v>0</v>
      </c>
      <c r="BL232" s="18" t="s">
        <v>254</v>
      </c>
      <c r="BM232" s="230" t="s">
        <v>1156</v>
      </c>
    </row>
    <row r="233" s="2" customFormat="1" ht="37.8" customHeight="1">
      <c r="A233" s="39"/>
      <c r="B233" s="40"/>
      <c r="C233" s="218" t="s">
        <v>694</v>
      </c>
      <c r="D233" s="218" t="s">
        <v>162</v>
      </c>
      <c r="E233" s="219" t="s">
        <v>1946</v>
      </c>
      <c r="F233" s="220" t="s">
        <v>1947</v>
      </c>
      <c r="G233" s="221" t="s">
        <v>431</v>
      </c>
      <c r="H233" s="222">
        <v>10</v>
      </c>
      <c r="I233" s="223"/>
      <c r="J233" s="224">
        <f>ROUND(I233*H233,2)</f>
        <v>0</v>
      </c>
      <c r="K233" s="225"/>
      <c r="L233" s="45"/>
      <c r="M233" s="226" t="s">
        <v>1</v>
      </c>
      <c r="N233" s="227" t="s">
        <v>40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254</v>
      </c>
      <c r="AT233" s="230" t="s">
        <v>162</v>
      </c>
      <c r="AU233" s="230" t="s">
        <v>85</v>
      </c>
      <c r="AY233" s="18" t="s">
        <v>161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83</v>
      </c>
      <c r="BK233" s="231">
        <f>ROUND(I233*H233,2)</f>
        <v>0</v>
      </c>
      <c r="BL233" s="18" t="s">
        <v>254</v>
      </c>
      <c r="BM233" s="230" t="s">
        <v>663</v>
      </c>
    </row>
    <row r="234" s="2" customFormat="1" ht="24.15" customHeight="1">
      <c r="A234" s="39"/>
      <c r="B234" s="40"/>
      <c r="C234" s="276" t="s">
        <v>445</v>
      </c>
      <c r="D234" s="276" t="s">
        <v>656</v>
      </c>
      <c r="E234" s="277" t="s">
        <v>1948</v>
      </c>
      <c r="F234" s="278" t="s">
        <v>1949</v>
      </c>
      <c r="G234" s="279" t="s">
        <v>431</v>
      </c>
      <c r="H234" s="280">
        <v>10</v>
      </c>
      <c r="I234" s="281"/>
      <c r="J234" s="282">
        <f>ROUND(I234*H234,2)</f>
        <v>0</v>
      </c>
      <c r="K234" s="283"/>
      <c r="L234" s="284"/>
      <c r="M234" s="285" t="s">
        <v>1</v>
      </c>
      <c r="N234" s="286" t="s">
        <v>40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318</v>
      </c>
      <c r="AT234" s="230" t="s">
        <v>656</v>
      </c>
      <c r="AU234" s="230" t="s">
        <v>85</v>
      </c>
      <c r="AY234" s="18" t="s">
        <v>161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83</v>
      </c>
      <c r="BK234" s="231">
        <f>ROUND(I234*H234,2)</f>
        <v>0</v>
      </c>
      <c r="BL234" s="18" t="s">
        <v>254</v>
      </c>
      <c r="BM234" s="230" t="s">
        <v>668</v>
      </c>
    </row>
    <row r="235" s="2" customFormat="1" ht="33" customHeight="1">
      <c r="A235" s="39"/>
      <c r="B235" s="40"/>
      <c r="C235" s="218" t="s">
        <v>706</v>
      </c>
      <c r="D235" s="218" t="s">
        <v>162</v>
      </c>
      <c r="E235" s="219" t="s">
        <v>1950</v>
      </c>
      <c r="F235" s="220" t="s">
        <v>1951</v>
      </c>
      <c r="G235" s="221" t="s">
        <v>431</v>
      </c>
      <c r="H235" s="222">
        <v>2</v>
      </c>
      <c r="I235" s="223"/>
      <c r="J235" s="224">
        <f>ROUND(I235*H235,2)</f>
        <v>0</v>
      </c>
      <c r="K235" s="225"/>
      <c r="L235" s="45"/>
      <c r="M235" s="226" t="s">
        <v>1</v>
      </c>
      <c r="N235" s="227" t="s">
        <v>40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254</v>
      </c>
      <c r="AT235" s="230" t="s">
        <v>162</v>
      </c>
      <c r="AU235" s="230" t="s">
        <v>85</v>
      </c>
      <c r="AY235" s="18" t="s">
        <v>161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83</v>
      </c>
      <c r="BK235" s="231">
        <f>ROUND(I235*H235,2)</f>
        <v>0</v>
      </c>
      <c r="BL235" s="18" t="s">
        <v>254</v>
      </c>
      <c r="BM235" s="230" t="s">
        <v>673</v>
      </c>
    </row>
    <row r="236" s="2" customFormat="1" ht="24.15" customHeight="1">
      <c r="A236" s="39"/>
      <c r="B236" s="40"/>
      <c r="C236" s="276" t="s">
        <v>450</v>
      </c>
      <c r="D236" s="276" t="s">
        <v>656</v>
      </c>
      <c r="E236" s="277" t="s">
        <v>1952</v>
      </c>
      <c r="F236" s="278" t="s">
        <v>1953</v>
      </c>
      <c r="G236" s="279" t="s">
        <v>431</v>
      </c>
      <c r="H236" s="280">
        <v>2</v>
      </c>
      <c r="I236" s="281"/>
      <c r="J236" s="282">
        <f>ROUND(I236*H236,2)</f>
        <v>0</v>
      </c>
      <c r="K236" s="283"/>
      <c r="L236" s="284"/>
      <c r="M236" s="285" t="s">
        <v>1</v>
      </c>
      <c r="N236" s="286" t="s">
        <v>40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318</v>
      </c>
      <c r="AT236" s="230" t="s">
        <v>656</v>
      </c>
      <c r="AU236" s="230" t="s">
        <v>85</v>
      </c>
      <c r="AY236" s="18" t="s">
        <v>161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83</v>
      </c>
      <c r="BK236" s="231">
        <f>ROUND(I236*H236,2)</f>
        <v>0</v>
      </c>
      <c r="BL236" s="18" t="s">
        <v>254</v>
      </c>
      <c r="BM236" s="230" t="s">
        <v>678</v>
      </c>
    </row>
    <row r="237" s="2" customFormat="1" ht="16.5" customHeight="1">
      <c r="A237" s="39"/>
      <c r="B237" s="40"/>
      <c r="C237" s="218" t="s">
        <v>756</v>
      </c>
      <c r="D237" s="218" t="s">
        <v>162</v>
      </c>
      <c r="E237" s="219" t="s">
        <v>1954</v>
      </c>
      <c r="F237" s="220" t="s">
        <v>1955</v>
      </c>
      <c r="G237" s="221" t="s">
        <v>431</v>
      </c>
      <c r="H237" s="222">
        <v>1</v>
      </c>
      <c r="I237" s="223"/>
      <c r="J237" s="224">
        <f>ROUND(I237*H237,2)</f>
        <v>0</v>
      </c>
      <c r="K237" s="225"/>
      <c r="L237" s="45"/>
      <c r="M237" s="226" t="s">
        <v>1</v>
      </c>
      <c r="N237" s="227" t="s">
        <v>40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254</v>
      </c>
      <c r="AT237" s="230" t="s">
        <v>162</v>
      </c>
      <c r="AU237" s="230" t="s">
        <v>85</v>
      </c>
      <c r="AY237" s="18" t="s">
        <v>161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83</v>
      </c>
      <c r="BK237" s="231">
        <f>ROUND(I237*H237,2)</f>
        <v>0</v>
      </c>
      <c r="BL237" s="18" t="s">
        <v>254</v>
      </c>
      <c r="BM237" s="230" t="s">
        <v>684</v>
      </c>
    </row>
    <row r="238" s="2" customFormat="1" ht="16.5" customHeight="1">
      <c r="A238" s="39"/>
      <c r="B238" s="40"/>
      <c r="C238" s="276" t="s">
        <v>454</v>
      </c>
      <c r="D238" s="276" t="s">
        <v>656</v>
      </c>
      <c r="E238" s="277" t="s">
        <v>1956</v>
      </c>
      <c r="F238" s="278" t="s">
        <v>1957</v>
      </c>
      <c r="G238" s="279" t="s">
        <v>431</v>
      </c>
      <c r="H238" s="280">
        <v>1</v>
      </c>
      <c r="I238" s="281"/>
      <c r="J238" s="282">
        <f>ROUND(I238*H238,2)</f>
        <v>0</v>
      </c>
      <c r="K238" s="283"/>
      <c r="L238" s="284"/>
      <c r="M238" s="285" t="s">
        <v>1</v>
      </c>
      <c r="N238" s="286" t="s">
        <v>40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318</v>
      </c>
      <c r="AT238" s="230" t="s">
        <v>656</v>
      </c>
      <c r="AU238" s="230" t="s">
        <v>85</v>
      </c>
      <c r="AY238" s="18" t="s">
        <v>161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83</v>
      </c>
      <c r="BK238" s="231">
        <f>ROUND(I238*H238,2)</f>
        <v>0</v>
      </c>
      <c r="BL238" s="18" t="s">
        <v>254</v>
      </c>
      <c r="BM238" s="230" t="s">
        <v>690</v>
      </c>
    </row>
    <row r="239" s="2" customFormat="1" ht="33" customHeight="1">
      <c r="A239" s="39"/>
      <c r="B239" s="40"/>
      <c r="C239" s="218" t="s">
        <v>774</v>
      </c>
      <c r="D239" s="218" t="s">
        <v>162</v>
      </c>
      <c r="E239" s="219" t="s">
        <v>1958</v>
      </c>
      <c r="F239" s="220" t="s">
        <v>1959</v>
      </c>
      <c r="G239" s="221" t="s">
        <v>431</v>
      </c>
      <c r="H239" s="222">
        <v>11</v>
      </c>
      <c r="I239" s="223"/>
      <c r="J239" s="224">
        <f>ROUND(I239*H239,2)</f>
        <v>0</v>
      </c>
      <c r="K239" s="225"/>
      <c r="L239" s="45"/>
      <c r="M239" s="226" t="s">
        <v>1</v>
      </c>
      <c r="N239" s="227" t="s">
        <v>40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254</v>
      </c>
      <c r="AT239" s="230" t="s">
        <v>162</v>
      </c>
      <c r="AU239" s="230" t="s">
        <v>85</v>
      </c>
      <c r="AY239" s="18" t="s">
        <v>161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83</v>
      </c>
      <c r="BK239" s="231">
        <f>ROUND(I239*H239,2)</f>
        <v>0</v>
      </c>
      <c r="BL239" s="18" t="s">
        <v>254</v>
      </c>
      <c r="BM239" s="230" t="s">
        <v>693</v>
      </c>
    </row>
    <row r="240" s="2" customFormat="1" ht="24.15" customHeight="1">
      <c r="A240" s="39"/>
      <c r="B240" s="40"/>
      <c r="C240" s="276" t="s">
        <v>461</v>
      </c>
      <c r="D240" s="276" t="s">
        <v>656</v>
      </c>
      <c r="E240" s="277" t="s">
        <v>1960</v>
      </c>
      <c r="F240" s="278" t="s">
        <v>1961</v>
      </c>
      <c r="G240" s="279" t="s">
        <v>431</v>
      </c>
      <c r="H240" s="280">
        <v>11</v>
      </c>
      <c r="I240" s="281"/>
      <c r="J240" s="282">
        <f>ROUND(I240*H240,2)</f>
        <v>0</v>
      </c>
      <c r="K240" s="283"/>
      <c r="L240" s="284"/>
      <c r="M240" s="285" t="s">
        <v>1</v>
      </c>
      <c r="N240" s="286" t="s">
        <v>40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318</v>
      </c>
      <c r="AT240" s="230" t="s">
        <v>656</v>
      </c>
      <c r="AU240" s="230" t="s">
        <v>85</v>
      </c>
      <c r="AY240" s="18" t="s">
        <v>161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83</v>
      </c>
      <c r="BK240" s="231">
        <f>ROUND(I240*H240,2)</f>
        <v>0</v>
      </c>
      <c r="BL240" s="18" t="s">
        <v>254</v>
      </c>
      <c r="BM240" s="230" t="s">
        <v>697</v>
      </c>
    </row>
    <row r="241" s="2" customFormat="1" ht="37.8" customHeight="1">
      <c r="A241" s="39"/>
      <c r="B241" s="40"/>
      <c r="C241" s="218" t="s">
        <v>784</v>
      </c>
      <c r="D241" s="218" t="s">
        <v>162</v>
      </c>
      <c r="E241" s="219" t="s">
        <v>1962</v>
      </c>
      <c r="F241" s="220" t="s">
        <v>1963</v>
      </c>
      <c r="G241" s="221" t="s">
        <v>431</v>
      </c>
      <c r="H241" s="222">
        <v>89</v>
      </c>
      <c r="I241" s="223"/>
      <c r="J241" s="224">
        <f>ROUND(I241*H241,2)</f>
        <v>0</v>
      </c>
      <c r="K241" s="225"/>
      <c r="L241" s="45"/>
      <c r="M241" s="226" t="s">
        <v>1</v>
      </c>
      <c r="N241" s="227" t="s">
        <v>40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254</v>
      </c>
      <c r="AT241" s="230" t="s">
        <v>162</v>
      </c>
      <c r="AU241" s="230" t="s">
        <v>85</v>
      </c>
      <c r="AY241" s="18" t="s">
        <v>161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83</v>
      </c>
      <c r="BK241" s="231">
        <f>ROUND(I241*H241,2)</f>
        <v>0</v>
      </c>
      <c r="BL241" s="18" t="s">
        <v>254</v>
      </c>
      <c r="BM241" s="230" t="s">
        <v>701</v>
      </c>
    </row>
    <row r="242" s="15" customFormat="1">
      <c r="A242" s="15"/>
      <c r="B242" s="254"/>
      <c r="C242" s="255"/>
      <c r="D242" s="234" t="s">
        <v>165</v>
      </c>
      <c r="E242" s="256" t="s">
        <v>1</v>
      </c>
      <c r="F242" s="257" t="s">
        <v>1964</v>
      </c>
      <c r="G242" s="255"/>
      <c r="H242" s="258">
        <v>89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165</v>
      </c>
      <c r="AU242" s="264" t="s">
        <v>85</v>
      </c>
      <c r="AV242" s="15" t="s">
        <v>85</v>
      </c>
      <c r="AW242" s="15" t="s">
        <v>31</v>
      </c>
      <c r="AX242" s="15" t="s">
        <v>75</v>
      </c>
      <c r="AY242" s="264" t="s">
        <v>161</v>
      </c>
    </row>
    <row r="243" s="14" customFormat="1">
      <c r="A243" s="14"/>
      <c r="B243" s="243"/>
      <c r="C243" s="244"/>
      <c r="D243" s="234" t="s">
        <v>165</v>
      </c>
      <c r="E243" s="245" t="s">
        <v>1</v>
      </c>
      <c r="F243" s="246" t="s">
        <v>206</v>
      </c>
      <c r="G243" s="244"/>
      <c r="H243" s="247">
        <v>89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165</v>
      </c>
      <c r="AU243" s="253" t="s">
        <v>85</v>
      </c>
      <c r="AV243" s="14" t="s">
        <v>164</v>
      </c>
      <c r="AW243" s="14" t="s">
        <v>31</v>
      </c>
      <c r="AX243" s="14" t="s">
        <v>83</v>
      </c>
      <c r="AY243" s="253" t="s">
        <v>161</v>
      </c>
    </row>
    <row r="244" s="2" customFormat="1" ht="33" customHeight="1">
      <c r="A244" s="39"/>
      <c r="B244" s="40"/>
      <c r="C244" s="276" t="s">
        <v>467</v>
      </c>
      <c r="D244" s="276" t="s">
        <v>656</v>
      </c>
      <c r="E244" s="277" t="s">
        <v>1965</v>
      </c>
      <c r="F244" s="278" t="s">
        <v>1966</v>
      </c>
      <c r="G244" s="279" t="s">
        <v>431</v>
      </c>
      <c r="H244" s="280">
        <v>11</v>
      </c>
      <c r="I244" s="281"/>
      <c r="J244" s="282">
        <f>ROUND(I244*H244,2)</f>
        <v>0</v>
      </c>
      <c r="K244" s="283"/>
      <c r="L244" s="284"/>
      <c r="M244" s="285" t="s">
        <v>1</v>
      </c>
      <c r="N244" s="286" t="s">
        <v>40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318</v>
      </c>
      <c r="AT244" s="230" t="s">
        <v>656</v>
      </c>
      <c r="AU244" s="230" t="s">
        <v>85</v>
      </c>
      <c r="AY244" s="18" t="s">
        <v>161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83</v>
      </c>
      <c r="BK244" s="231">
        <f>ROUND(I244*H244,2)</f>
        <v>0</v>
      </c>
      <c r="BL244" s="18" t="s">
        <v>254</v>
      </c>
      <c r="BM244" s="230" t="s">
        <v>709</v>
      </c>
    </row>
    <row r="245" s="2" customFormat="1" ht="33" customHeight="1">
      <c r="A245" s="39"/>
      <c r="B245" s="40"/>
      <c r="C245" s="276" t="s">
        <v>794</v>
      </c>
      <c r="D245" s="276" t="s">
        <v>656</v>
      </c>
      <c r="E245" s="277" t="s">
        <v>1967</v>
      </c>
      <c r="F245" s="278" t="s">
        <v>1968</v>
      </c>
      <c r="G245" s="279" t="s">
        <v>431</v>
      </c>
      <c r="H245" s="280">
        <v>33</v>
      </c>
      <c r="I245" s="281"/>
      <c r="J245" s="282">
        <f>ROUND(I245*H245,2)</f>
        <v>0</v>
      </c>
      <c r="K245" s="283"/>
      <c r="L245" s="284"/>
      <c r="M245" s="285" t="s">
        <v>1</v>
      </c>
      <c r="N245" s="286" t="s">
        <v>40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318</v>
      </c>
      <c r="AT245" s="230" t="s">
        <v>656</v>
      </c>
      <c r="AU245" s="230" t="s">
        <v>85</v>
      </c>
      <c r="AY245" s="18" t="s">
        <v>161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83</v>
      </c>
      <c r="BK245" s="231">
        <f>ROUND(I245*H245,2)</f>
        <v>0</v>
      </c>
      <c r="BL245" s="18" t="s">
        <v>254</v>
      </c>
      <c r="BM245" s="230" t="s">
        <v>726</v>
      </c>
    </row>
    <row r="246" s="2" customFormat="1" ht="33" customHeight="1">
      <c r="A246" s="39"/>
      <c r="B246" s="40"/>
      <c r="C246" s="276" t="s">
        <v>484</v>
      </c>
      <c r="D246" s="276" t="s">
        <v>656</v>
      </c>
      <c r="E246" s="277" t="s">
        <v>1969</v>
      </c>
      <c r="F246" s="278" t="s">
        <v>1970</v>
      </c>
      <c r="G246" s="279" t="s">
        <v>431</v>
      </c>
      <c r="H246" s="280">
        <v>15</v>
      </c>
      <c r="I246" s="281"/>
      <c r="J246" s="282">
        <f>ROUND(I246*H246,2)</f>
        <v>0</v>
      </c>
      <c r="K246" s="283"/>
      <c r="L246" s="284"/>
      <c r="M246" s="285" t="s">
        <v>1</v>
      </c>
      <c r="N246" s="286" t="s">
        <v>40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318</v>
      </c>
      <c r="AT246" s="230" t="s">
        <v>656</v>
      </c>
      <c r="AU246" s="230" t="s">
        <v>85</v>
      </c>
      <c r="AY246" s="18" t="s">
        <v>161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83</v>
      </c>
      <c r="BK246" s="231">
        <f>ROUND(I246*H246,2)</f>
        <v>0</v>
      </c>
      <c r="BL246" s="18" t="s">
        <v>254</v>
      </c>
      <c r="BM246" s="230" t="s">
        <v>759</v>
      </c>
    </row>
    <row r="247" s="2" customFormat="1" ht="37.8" customHeight="1">
      <c r="A247" s="39"/>
      <c r="B247" s="40"/>
      <c r="C247" s="276" t="s">
        <v>827</v>
      </c>
      <c r="D247" s="276" t="s">
        <v>656</v>
      </c>
      <c r="E247" s="277" t="s">
        <v>1971</v>
      </c>
      <c r="F247" s="278" t="s">
        <v>1972</v>
      </c>
      <c r="G247" s="279" t="s">
        <v>431</v>
      </c>
      <c r="H247" s="280">
        <v>25</v>
      </c>
      <c r="I247" s="281"/>
      <c r="J247" s="282">
        <f>ROUND(I247*H247,2)</f>
        <v>0</v>
      </c>
      <c r="K247" s="283"/>
      <c r="L247" s="284"/>
      <c r="M247" s="285" t="s">
        <v>1</v>
      </c>
      <c r="N247" s="286" t="s">
        <v>40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318</v>
      </c>
      <c r="AT247" s="230" t="s">
        <v>656</v>
      </c>
      <c r="AU247" s="230" t="s">
        <v>85</v>
      </c>
      <c r="AY247" s="18" t="s">
        <v>161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83</v>
      </c>
      <c r="BK247" s="231">
        <f>ROUND(I247*H247,2)</f>
        <v>0</v>
      </c>
      <c r="BL247" s="18" t="s">
        <v>254</v>
      </c>
      <c r="BM247" s="230" t="s">
        <v>770</v>
      </c>
    </row>
    <row r="248" s="2" customFormat="1" ht="37.8" customHeight="1">
      <c r="A248" s="39"/>
      <c r="B248" s="40"/>
      <c r="C248" s="276" t="s">
        <v>505</v>
      </c>
      <c r="D248" s="276" t="s">
        <v>656</v>
      </c>
      <c r="E248" s="277" t="s">
        <v>1973</v>
      </c>
      <c r="F248" s="278" t="s">
        <v>1974</v>
      </c>
      <c r="G248" s="279" t="s">
        <v>431</v>
      </c>
      <c r="H248" s="280">
        <v>4</v>
      </c>
      <c r="I248" s="281"/>
      <c r="J248" s="282">
        <f>ROUND(I248*H248,2)</f>
        <v>0</v>
      </c>
      <c r="K248" s="283"/>
      <c r="L248" s="284"/>
      <c r="M248" s="285" t="s">
        <v>1</v>
      </c>
      <c r="N248" s="286" t="s">
        <v>40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318</v>
      </c>
      <c r="AT248" s="230" t="s">
        <v>656</v>
      </c>
      <c r="AU248" s="230" t="s">
        <v>85</v>
      </c>
      <c r="AY248" s="18" t="s">
        <v>161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83</v>
      </c>
      <c r="BK248" s="231">
        <f>ROUND(I248*H248,2)</f>
        <v>0</v>
      </c>
      <c r="BL248" s="18" t="s">
        <v>254</v>
      </c>
      <c r="BM248" s="230" t="s">
        <v>777</v>
      </c>
    </row>
    <row r="249" s="2" customFormat="1" ht="37.8" customHeight="1">
      <c r="A249" s="39"/>
      <c r="B249" s="40"/>
      <c r="C249" s="276" t="s">
        <v>846</v>
      </c>
      <c r="D249" s="276" t="s">
        <v>656</v>
      </c>
      <c r="E249" s="277" t="s">
        <v>1975</v>
      </c>
      <c r="F249" s="278" t="s">
        <v>1976</v>
      </c>
      <c r="G249" s="279" t="s">
        <v>431</v>
      </c>
      <c r="H249" s="280">
        <v>1</v>
      </c>
      <c r="I249" s="281"/>
      <c r="J249" s="282">
        <f>ROUND(I249*H249,2)</f>
        <v>0</v>
      </c>
      <c r="K249" s="283"/>
      <c r="L249" s="284"/>
      <c r="M249" s="285" t="s">
        <v>1</v>
      </c>
      <c r="N249" s="286" t="s">
        <v>40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318</v>
      </c>
      <c r="AT249" s="230" t="s">
        <v>656</v>
      </c>
      <c r="AU249" s="230" t="s">
        <v>85</v>
      </c>
      <c r="AY249" s="18" t="s">
        <v>161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83</v>
      </c>
      <c r="BK249" s="231">
        <f>ROUND(I249*H249,2)</f>
        <v>0</v>
      </c>
      <c r="BL249" s="18" t="s">
        <v>254</v>
      </c>
      <c r="BM249" s="230" t="s">
        <v>780</v>
      </c>
    </row>
    <row r="250" s="2" customFormat="1" ht="24.15" customHeight="1">
      <c r="A250" s="39"/>
      <c r="B250" s="40"/>
      <c r="C250" s="276" t="s">
        <v>523</v>
      </c>
      <c r="D250" s="276" t="s">
        <v>656</v>
      </c>
      <c r="E250" s="277" t="s">
        <v>1977</v>
      </c>
      <c r="F250" s="278" t="s">
        <v>1978</v>
      </c>
      <c r="G250" s="279" t="s">
        <v>431</v>
      </c>
      <c r="H250" s="280">
        <v>15</v>
      </c>
      <c r="I250" s="281"/>
      <c r="J250" s="282">
        <f>ROUND(I250*H250,2)</f>
        <v>0</v>
      </c>
      <c r="K250" s="283"/>
      <c r="L250" s="284"/>
      <c r="M250" s="285" t="s">
        <v>1</v>
      </c>
      <c r="N250" s="286" t="s">
        <v>40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318</v>
      </c>
      <c r="AT250" s="230" t="s">
        <v>656</v>
      </c>
      <c r="AU250" s="230" t="s">
        <v>85</v>
      </c>
      <c r="AY250" s="18" t="s">
        <v>161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83</v>
      </c>
      <c r="BK250" s="231">
        <f>ROUND(I250*H250,2)</f>
        <v>0</v>
      </c>
      <c r="BL250" s="18" t="s">
        <v>254</v>
      </c>
      <c r="BM250" s="230" t="s">
        <v>787</v>
      </c>
    </row>
    <row r="251" s="2" customFormat="1" ht="33" customHeight="1">
      <c r="A251" s="39"/>
      <c r="B251" s="40"/>
      <c r="C251" s="218" t="s">
        <v>858</v>
      </c>
      <c r="D251" s="218" t="s">
        <v>162</v>
      </c>
      <c r="E251" s="219" t="s">
        <v>1979</v>
      </c>
      <c r="F251" s="220" t="s">
        <v>1980</v>
      </c>
      <c r="G251" s="221" t="s">
        <v>622</v>
      </c>
      <c r="H251" s="222">
        <v>200</v>
      </c>
      <c r="I251" s="223"/>
      <c r="J251" s="224">
        <f>ROUND(I251*H251,2)</f>
        <v>0</v>
      </c>
      <c r="K251" s="225"/>
      <c r="L251" s="45"/>
      <c r="M251" s="226" t="s">
        <v>1</v>
      </c>
      <c r="N251" s="227" t="s">
        <v>40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254</v>
      </c>
      <c r="AT251" s="230" t="s">
        <v>162</v>
      </c>
      <c r="AU251" s="230" t="s">
        <v>85</v>
      </c>
      <c r="AY251" s="18" t="s">
        <v>161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83</v>
      </c>
      <c r="BK251" s="231">
        <f>ROUND(I251*H251,2)</f>
        <v>0</v>
      </c>
      <c r="BL251" s="18" t="s">
        <v>254</v>
      </c>
      <c r="BM251" s="230" t="s">
        <v>792</v>
      </c>
    </row>
    <row r="252" s="15" customFormat="1">
      <c r="A252" s="15"/>
      <c r="B252" s="254"/>
      <c r="C252" s="255"/>
      <c r="D252" s="234" t="s">
        <v>165</v>
      </c>
      <c r="E252" s="256" t="s">
        <v>1</v>
      </c>
      <c r="F252" s="257" t="s">
        <v>1981</v>
      </c>
      <c r="G252" s="255"/>
      <c r="H252" s="258">
        <v>200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165</v>
      </c>
      <c r="AU252" s="264" t="s">
        <v>85</v>
      </c>
      <c r="AV252" s="15" t="s">
        <v>85</v>
      </c>
      <c r="AW252" s="15" t="s">
        <v>31</v>
      </c>
      <c r="AX252" s="15" t="s">
        <v>75</v>
      </c>
      <c r="AY252" s="264" t="s">
        <v>161</v>
      </c>
    </row>
    <row r="253" s="14" customFormat="1">
      <c r="A253" s="14"/>
      <c r="B253" s="243"/>
      <c r="C253" s="244"/>
      <c r="D253" s="234" t="s">
        <v>165</v>
      </c>
      <c r="E253" s="245" t="s">
        <v>1</v>
      </c>
      <c r="F253" s="246" t="s">
        <v>206</v>
      </c>
      <c r="G253" s="244"/>
      <c r="H253" s="247">
        <v>200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165</v>
      </c>
      <c r="AU253" s="253" t="s">
        <v>85</v>
      </c>
      <c r="AV253" s="14" t="s">
        <v>164</v>
      </c>
      <c r="AW253" s="14" t="s">
        <v>31</v>
      </c>
      <c r="AX253" s="14" t="s">
        <v>83</v>
      </c>
      <c r="AY253" s="253" t="s">
        <v>161</v>
      </c>
    </row>
    <row r="254" s="2" customFormat="1" ht="24.15" customHeight="1">
      <c r="A254" s="39"/>
      <c r="B254" s="40"/>
      <c r="C254" s="276" t="s">
        <v>541</v>
      </c>
      <c r="D254" s="276" t="s">
        <v>656</v>
      </c>
      <c r="E254" s="277" t="s">
        <v>1428</v>
      </c>
      <c r="F254" s="278" t="s">
        <v>1429</v>
      </c>
      <c r="G254" s="279" t="s">
        <v>622</v>
      </c>
      <c r="H254" s="280">
        <v>100</v>
      </c>
      <c r="I254" s="281"/>
      <c r="J254" s="282">
        <f>ROUND(I254*H254,2)</f>
        <v>0</v>
      </c>
      <c r="K254" s="283"/>
      <c r="L254" s="284"/>
      <c r="M254" s="285" t="s">
        <v>1</v>
      </c>
      <c r="N254" s="286" t="s">
        <v>40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318</v>
      </c>
      <c r="AT254" s="230" t="s">
        <v>656</v>
      </c>
      <c r="AU254" s="230" t="s">
        <v>85</v>
      </c>
      <c r="AY254" s="18" t="s">
        <v>161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83</v>
      </c>
      <c r="BK254" s="231">
        <f>ROUND(I254*H254,2)</f>
        <v>0</v>
      </c>
      <c r="BL254" s="18" t="s">
        <v>254</v>
      </c>
      <c r="BM254" s="230" t="s">
        <v>797</v>
      </c>
    </row>
    <row r="255" s="2" customFormat="1" ht="24.15" customHeight="1">
      <c r="A255" s="39"/>
      <c r="B255" s="40"/>
      <c r="C255" s="276" t="s">
        <v>870</v>
      </c>
      <c r="D255" s="276" t="s">
        <v>656</v>
      </c>
      <c r="E255" s="277" t="s">
        <v>1982</v>
      </c>
      <c r="F255" s="278" t="s">
        <v>1983</v>
      </c>
      <c r="G255" s="279" t="s">
        <v>622</v>
      </c>
      <c r="H255" s="280">
        <v>100</v>
      </c>
      <c r="I255" s="281"/>
      <c r="J255" s="282">
        <f>ROUND(I255*H255,2)</f>
        <v>0</v>
      </c>
      <c r="K255" s="283"/>
      <c r="L255" s="284"/>
      <c r="M255" s="285" t="s">
        <v>1</v>
      </c>
      <c r="N255" s="286" t="s">
        <v>40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318</v>
      </c>
      <c r="AT255" s="230" t="s">
        <v>656</v>
      </c>
      <c r="AU255" s="230" t="s">
        <v>85</v>
      </c>
      <c r="AY255" s="18" t="s">
        <v>161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83</v>
      </c>
      <c r="BK255" s="231">
        <f>ROUND(I255*H255,2)</f>
        <v>0</v>
      </c>
      <c r="BL255" s="18" t="s">
        <v>254</v>
      </c>
      <c r="BM255" s="230" t="s">
        <v>815</v>
      </c>
    </row>
    <row r="256" s="2" customFormat="1" ht="24.15" customHeight="1">
      <c r="A256" s="39"/>
      <c r="B256" s="40"/>
      <c r="C256" s="218" t="s">
        <v>551</v>
      </c>
      <c r="D256" s="218" t="s">
        <v>162</v>
      </c>
      <c r="E256" s="219" t="s">
        <v>1984</v>
      </c>
      <c r="F256" s="220" t="s">
        <v>1985</v>
      </c>
      <c r="G256" s="221" t="s">
        <v>431</v>
      </c>
      <c r="H256" s="222">
        <v>10</v>
      </c>
      <c r="I256" s="223"/>
      <c r="J256" s="224">
        <f>ROUND(I256*H256,2)</f>
        <v>0</v>
      </c>
      <c r="K256" s="225"/>
      <c r="L256" s="45"/>
      <c r="M256" s="226" t="s">
        <v>1</v>
      </c>
      <c r="N256" s="227" t="s">
        <v>40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254</v>
      </c>
      <c r="AT256" s="230" t="s">
        <v>162</v>
      </c>
      <c r="AU256" s="230" t="s">
        <v>85</v>
      </c>
      <c r="AY256" s="18" t="s">
        <v>161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83</v>
      </c>
      <c r="BK256" s="231">
        <f>ROUND(I256*H256,2)</f>
        <v>0</v>
      </c>
      <c r="BL256" s="18" t="s">
        <v>254</v>
      </c>
      <c r="BM256" s="230" t="s">
        <v>830</v>
      </c>
    </row>
    <row r="257" s="2" customFormat="1" ht="16.5" customHeight="1">
      <c r="A257" s="39"/>
      <c r="B257" s="40"/>
      <c r="C257" s="276" t="s">
        <v>863</v>
      </c>
      <c r="D257" s="276" t="s">
        <v>656</v>
      </c>
      <c r="E257" s="277" t="s">
        <v>1986</v>
      </c>
      <c r="F257" s="278" t="s">
        <v>1987</v>
      </c>
      <c r="G257" s="279" t="s">
        <v>431</v>
      </c>
      <c r="H257" s="280">
        <v>10</v>
      </c>
      <c r="I257" s="281"/>
      <c r="J257" s="282">
        <f>ROUND(I257*H257,2)</f>
        <v>0</v>
      </c>
      <c r="K257" s="283"/>
      <c r="L257" s="284"/>
      <c r="M257" s="285" t="s">
        <v>1</v>
      </c>
      <c r="N257" s="286" t="s">
        <v>40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318</v>
      </c>
      <c r="AT257" s="230" t="s">
        <v>656</v>
      </c>
      <c r="AU257" s="230" t="s">
        <v>85</v>
      </c>
      <c r="AY257" s="18" t="s">
        <v>161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83</v>
      </c>
      <c r="BK257" s="231">
        <f>ROUND(I257*H257,2)</f>
        <v>0</v>
      </c>
      <c r="BL257" s="18" t="s">
        <v>254</v>
      </c>
      <c r="BM257" s="230" t="s">
        <v>841</v>
      </c>
    </row>
    <row r="258" s="2" customFormat="1" ht="21.75" customHeight="1">
      <c r="A258" s="39"/>
      <c r="B258" s="40"/>
      <c r="C258" s="218" t="s">
        <v>561</v>
      </c>
      <c r="D258" s="218" t="s">
        <v>162</v>
      </c>
      <c r="E258" s="219" t="s">
        <v>1988</v>
      </c>
      <c r="F258" s="220" t="s">
        <v>1989</v>
      </c>
      <c r="G258" s="221" t="s">
        <v>431</v>
      </c>
      <c r="H258" s="222">
        <v>5</v>
      </c>
      <c r="I258" s="223"/>
      <c r="J258" s="224">
        <f>ROUND(I258*H258,2)</f>
        <v>0</v>
      </c>
      <c r="K258" s="225"/>
      <c r="L258" s="45"/>
      <c r="M258" s="226" t="s">
        <v>1</v>
      </c>
      <c r="N258" s="227" t="s">
        <v>40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254</v>
      </c>
      <c r="AT258" s="230" t="s">
        <v>162</v>
      </c>
      <c r="AU258" s="230" t="s">
        <v>85</v>
      </c>
      <c r="AY258" s="18" t="s">
        <v>161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83</v>
      </c>
      <c r="BK258" s="231">
        <f>ROUND(I258*H258,2)</f>
        <v>0</v>
      </c>
      <c r="BL258" s="18" t="s">
        <v>254</v>
      </c>
      <c r="BM258" s="230" t="s">
        <v>849</v>
      </c>
    </row>
    <row r="259" s="2" customFormat="1" ht="16.5" customHeight="1">
      <c r="A259" s="39"/>
      <c r="B259" s="40"/>
      <c r="C259" s="218" t="s">
        <v>888</v>
      </c>
      <c r="D259" s="218" t="s">
        <v>162</v>
      </c>
      <c r="E259" s="219" t="s">
        <v>1990</v>
      </c>
      <c r="F259" s="220" t="s">
        <v>1991</v>
      </c>
      <c r="G259" s="221" t="s">
        <v>431</v>
      </c>
      <c r="H259" s="222">
        <v>5</v>
      </c>
      <c r="I259" s="223"/>
      <c r="J259" s="224">
        <f>ROUND(I259*H259,2)</f>
        <v>0</v>
      </c>
      <c r="K259" s="225"/>
      <c r="L259" s="45"/>
      <c r="M259" s="226" t="s">
        <v>1</v>
      </c>
      <c r="N259" s="227" t="s">
        <v>40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254</v>
      </c>
      <c r="AT259" s="230" t="s">
        <v>162</v>
      </c>
      <c r="AU259" s="230" t="s">
        <v>85</v>
      </c>
      <c r="AY259" s="18" t="s">
        <v>161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83</v>
      </c>
      <c r="BK259" s="231">
        <f>ROUND(I259*H259,2)</f>
        <v>0</v>
      </c>
      <c r="BL259" s="18" t="s">
        <v>254</v>
      </c>
      <c r="BM259" s="230" t="s">
        <v>856</v>
      </c>
    </row>
    <row r="260" s="2" customFormat="1" ht="16.5" customHeight="1">
      <c r="A260" s="39"/>
      <c r="B260" s="40"/>
      <c r="C260" s="218" t="s">
        <v>587</v>
      </c>
      <c r="D260" s="218" t="s">
        <v>162</v>
      </c>
      <c r="E260" s="219" t="s">
        <v>1992</v>
      </c>
      <c r="F260" s="220" t="s">
        <v>1993</v>
      </c>
      <c r="G260" s="221" t="s">
        <v>431</v>
      </c>
      <c r="H260" s="222">
        <v>1</v>
      </c>
      <c r="I260" s="223"/>
      <c r="J260" s="224">
        <f>ROUND(I260*H260,2)</f>
        <v>0</v>
      </c>
      <c r="K260" s="225"/>
      <c r="L260" s="45"/>
      <c r="M260" s="226" t="s">
        <v>1</v>
      </c>
      <c r="N260" s="227" t="s">
        <v>40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254</v>
      </c>
      <c r="AT260" s="230" t="s">
        <v>162</v>
      </c>
      <c r="AU260" s="230" t="s">
        <v>85</v>
      </c>
      <c r="AY260" s="18" t="s">
        <v>161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83</v>
      </c>
      <c r="BK260" s="231">
        <f>ROUND(I260*H260,2)</f>
        <v>0</v>
      </c>
      <c r="BL260" s="18" t="s">
        <v>254</v>
      </c>
      <c r="BM260" s="230" t="s">
        <v>861</v>
      </c>
    </row>
    <row r="261" s="2" customFormat="1" ht="24.15" customHeight="1">
      <c r="A261" s="39"/>
      <c r="B261" s="40"/>
      <c r="C261" s="276" t="s">
        <v>880</v>
      </c>
      <c r="D261" s="276" t="s">
        <v>656</v>
      </c>
      <c r="E261" s="277" t="s">
        <v>1994</v>
      </c>
      <c r="F261" s="278" t="s">
        <v>1995</v>
      </c>
      <c r="G261" s="279" t="s">
        <v>431</v>
      </c>
      <c r="H261" s="280">
        <v>1</v>
      </c>
      <c r="I261" s="281"/>
      <c r="J261" s="282">
        <f>ROUND(I261*H261,2)</f>
        <v>0</v>
      </c>
      <c r="K261" s="283"/>
      <c r="L261" s="284"/>
      <c r="M261" s="285" t="s">
        <v>1</v>
      </c>
      <c r="N261" s="286" t="s">
        <v>40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318</v>
      </c>
      <c r="AT261" s="230" t="s">
        <v>656</v>
      </c>
      <c r="AU261" s="230" t="s">
        <v>85</v>
      </c>
      <c r="AY261" s="18" t="s">
        <v>161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83</v>
      </c>
      <c r="BK261" s="231">
        <f>ROUND(I261*H261,2)</f>
        <v>0</v>
      </c>
      <c r="BL261" s="18" t="s">
        <v>254</v>
      </c>
      <c r="BM261" s="230" t="s">
        <v>879</v>
      </c>
    </row>
    <row r="262" s="2" customFormat="1" ht="16.5" customHeight="1">
      <c r="A262" s="39"/>
      <c r="B262" s="40"/>
      <c r="C262" s="276" t="s">
        <v>594</v>
      </c>
      <c r="D262" s="276" t="s">
        <v>656</v>
      </c>
      <c r="E262" s="277" t="s">
        <v>1996</v>
      </c>
      <c r="F262" s="278" t="s">
        <v>1997</v>
      </c>
      <c r="G262" s="279" t="s">
        <v>431</v>
      </c>
      <c r="H262" s="280">
        <v>1</v>
      </c>
      <c r="I262" s="281"/>
      <c r="J262" s="282">
        <f>ROUND(I262*H262,2)</f>
        <v>0</v>
      </c>
      <c r="K262" s="283"/>
      <c r="L262" s="284"/>
      <c r="M262" s="285" t="s">
        <v>1</v>
      </c>
      <c r="N262" s="286" t="s">
        <v>40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318</v>
      </c>
      <c r="AT262" s="230" t="s">
        <v>656</v>
      </c>
      <c r="AU262" s="230" t="s">
        <v>85</v>
      </c>
      <c r="AY262" s="18" t="s">
        <v>161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83</v>
      </c>
      <c r="BK262" s="231">
        <f>ROUND(I262*H262,2)</f>
        <v>0</v>
      </c>
      <c r="BL262" s="18" t="s">
        <v>254</v>
      </c>
      <c r="BM262" s="230" t="s">
        <v>884</v>
      </c>
    </row>
    <row r="263" s="2" customFormat="1" ht="16.5" customHeight="1">
      <c r="A263" s="39"/>
      <c r="B263" s="40"/>
      <c r="C263" s="218" t="s">
        <v>915</v>
      </c>
      <c r="D263" s="218" t="s">
        <v>162</v>
      </c>
      <c r="E263" s="219" t="s">
        <v>1998</v>
      </c>
      <c r="F263" s="220" t="s">
        <v>1999</v>
      </c>
      <c r="G263" s="221" t="s">
        <v>622</v>
      </c>
      <c r="H263" s="222">
        <v>8</v>
      </c>
      <c r="I263" s="223"/>
      <c r="J263" s="224">
        <f>ROUND(I263*H263,2)</f>
        <v>0</v>
      </c>
      <c r="K263" s="225"/>
      <c r="L263" s="45"/>
      <c r="M263" s="226" t="s">
        <v>1</v>
      </c>
      <c r="N263" s="227" t="s">
        <v>40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254</v>
      </c>
      <c r="AT263" s="230" t="s">
        <v>162</v>
      </c>
      <c r="AU263" s="230" t="s">
        <v>85</v>
      </c>
      <c r="AY263" s="18" t="s">
        <v>161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83</v>
      </c>
      <c r="BK263" s="231">
        <f>ROUND(I263*H263,2)</f>
        <v>0</v>
      </c>
      <c r="BL263" s="18" t="s">
        <v>254</v>
      </c>
      <c r="BM263" s="230" t="s">
        <v>887</v>
      </c>
    </row>
    <row r="264" s="2" customFormat="1" ht="16.5" customHeight="1">
      <c r="A264" s="39"/>
      <c r="B264" s="40"/>
      <c r="C264" s="276" t="s">
        <v>600</v>
      </c>
      <c r="D264" s="276" t="s">
        <v>656</v>
      </c>
      <c r="E264" s="277" t="s">
        <v>2000</v>
      </c>
      <c r="F264" s="278" t="s">
        <v>2001</v>
      </c>
      <c r="G264" s="279" t="s">
        <v>622</v>
      </c>
      <c r="H264" s="280">
        <v>8</v>
      </c>
      <c r="I264" s="281"/>
      <c r="J264" s="282">
        <f>ROUND(I264*H264,2)</f>
        <v>0</v>
      </c>
      <c r="K264" s="283"/>
      <c r="L264" s="284"/>
      <c r="M264" s="285" t="s">
        <v>1</v>
      </c>
      <c r="N264" s="286" t="s">
        <v>40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318</v>
      </c>
      <c r="AT264" s="230" t="s">
        <v>656</v>
      </c>
      <c r="AU264" s="230" t="s">
        <v>85</v>
      </c>
      <c r="AY264" s="18" t="s">
        <v>161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83</v>
      </c>
      <c r="BK264" s="231">
        <f>ROUND(I264*H264,2)</f>
        <v>0</v>
      </c>
      <c r="BL264" s="18" t="s">
        <v>254</v>
      </c>
      <c r="BM264" s="230" t="s">
        <v>891</v>
      </c>
    </row>
    <row r="265" s="2" customFormat="1" ht="16.5" customHeight="1">
      <c r="A265" s="39"/>
      <c r="B265" s="40"/>
      <c r="C265" s="218" t="s">
        <v>922</v>
      </c>
      <c r="D265" s="218" t="s">
        <v>162</v>
      </c>
      <c r="E265" s="219" t="s">
        <v>2002</v>
      </c>
      <c r="F265" s="220" t="s">
        <v>2003</v>
      </c>
      <c r="G265" s="221" t="s">
        <v>622</v>
      </c>
      <c r="H265" s="222">
        <v>6</v>
      </c>
      <c r="I265" s="223"/>
      <c r="J265" s="224">
        <f>ROUND(I265*H265,2)</f>
        <v>0</v>
      </c>
      <c r="K265" s="225"/>
      <c r="L265" s="45"/>
      <c r="M265" s="226" t="s">
        <v>1</v>
      </c>
      <c r="N265" s="227" t="s">
        <v>40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254</v>
      </c>
      <c r="AT265" s="230" t="s">
        <v>162</v>
      </c>
      <c r="AU265" s="230" t="s">
        <v>85</v>
      </c>
      <c r="AY265" s="18" t="s">
        <v>161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83</v>
      </c>
      <c r="BK265" s="231">
        <f>ROUND(I265*H265,2)</f>
        <v>0</v>
      </c>
      <c r="BL265" s="18" t="s">
        <v>254</v>
      </c>
      <c r="BM265" s="230" t="s">
        <v>901</v>
      </c>
    </row>
    <row r="266" s="2" customFormat="1" ht="16.5" customHeight="1">
      <c r="A266" s="39"/>
      <c r="B266" s="40"/>
      <c r="C266" s="276" t="s">
        <v>605</v>
      </c>
      <c r="D266" s="276" t="s">
        <v>656</v>
      </c>
      <c r="E266" s="277" t="s">
        <v>2004</v>
      </c>
      <c r="F266" s="278" t="s">
        <v>2005</v>
      </c>
      <c r="G266" s="279" t="s">
        <v>622</v>
      </c>
      <c r="H266" s="280">
        <v>6</v>
      </c>
      <c r="I266" s="281"/>
      <c r="J266" s="282">
        <f>ROUND(I266*H266,2)</f>
        <v>0</v>
      </c>
      <c r="K266" s="283"/>
      <c r="L266" s="284"/>
      <c r="M266" s="285" t="s">
        <v>1</v>
      </c>
      <c r="N266" s="286" t="s">
        <v>40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318</v>
      </c>
      <c r="AT266" s="230" t="s">
        <v>656</v>
      </c>
      <c r="AU266" s="230" t="s">
        <v>85</v>
      </c>
      <c r="AY266" s="18" t="s">
        <v>161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83</v>
      </c>
      <c r="BK266" s="231">
        <f>ROUND(I266*H266,2)</f>
        <v>0</v>
      </c>
      <c r="BL266" s="18" t="s">
        <v>254</v>
      </c>
      <c r="BM266" s="230" t="s">
        <v>904</v>
      </c>
    </row>
    <row r="267" s="2" customFormat="1" ht="16.5" customHeight="1">
      <c r="A267" s="39"/>
      <c r="B267" s="40"/>
      <c r="C267" s="218" t="s">
        <v>936</v>
      </c>
      <c r="D267" s="218" t="s">
        <v>162</v>
      </c>
      <c r="E267" s="219" t="s">
        <v>2006</v>
      </c>
      <c r="F267" s="220" t="s">
        <v>2007</v>
      </c>
      <c r="G267" s="221" t="s">
        <v>622</v>
      </c>
      <c r="H267" s="222">
        <v>25</v>
      </c>
      <c r="I267" s="223"/>
      <c r="J267" s="224">
        <f>ROUND(I267*H267,2)</f>
        <v>0</v>
      </c>
      <c r="K267" s="225"/>
      <c r="L267" s="45"/>
      <c r="M267" s="226" t="s">
        <v>1</v>
      </c>
      <c r="N267" s="227" t="s">
        <v>40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254</v>
      </c>
      <c r="AT267" s="230" t="s">
        <v>162</v>
      </c>
      <c r="AU267" s="230" t="s">
        <v>85</v>
      </c>
      <c r="AY267" s="18" t="s">
        <v>161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83</v>
      </c>
      <c r="BK267" s="231">
        <f>ROUND(I267*H267,2)</f>
        <v>0</v>
      </c>
      <c r="BL267" s="18" t="s">
        <v>254</v>
      </c>
      <c r="BM267" s="230" t="s">
        <v>914</v>
      </c>
    </row>
    <row r="268" s="2" customFormat="1" ht="16.5" customHeight="1">
      <c r="A268" s="39"/>
      <c r="B268" s="40"/>
      <c r="C268" s="276" t="s">
        <v>609</v>
      </c>
      <c r="D268" s="276" t="s">
        <v>656</v>
      </c>
      <c r="E268" s="277" t="s">
        <v>2008</v>
      </c>
      <c r="F268" s="278" t="s">
        <v>2009</v>
      </c>
      <c r="G268" s="279" t="s">
        <v>622</v>
      </c>
      <c r="H268" s="280">
        <v>25</v>
      </c>
      <c r="I268" s="281"/>
      <c r="J268" s="282">
        <f>ROUND(I268*H268,2)</f>
        <v>0</v>
      </c>
      <c r="K268" s="283"/>
      <c r="L268" s="284"/>
      <c r="M268" s="285" t="s">
        <v>1</v>
      </c>
      <c r="N268" s="286" t="s">
        <v>40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318</v>
      </c>
      <c r="AT268" s="230" t="s">
        <v>656</v>
      </c>
      <c r="AU268" s="230" t="s">
        <v>85</v>
      </c>
      <c r="AY268" s="18" t="s">
        <v>161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83</v>
      </c>
      <c r="BK268" s="231">
        <f>ROUND(I268*H268,2)</f>
        <v>0</v>
      </c>
      <c r="BL268" s="18" t="s">
        <v>254</v>
      </c>
      <c r="BM268" s="230" t="s">
        <v>918</v>
      </c>
    </row>
    <row r="269" s="2" customFormat="1" ht="16.5" customHeight="1">
      <c r="A269" s="39"/>
      <c r="B269" s="40"/>
      <c r="C269" s="276" t="s">
        <v>952</v>
      </c>
      <c r="D269" s="276" t="s">
        <v>656</v>
      </c>
      <c r="E269" s="277" t="s">
        <v>2010</v>
      </c>
      <c r="F269" s="278" t="s">
        <v>2011</v>
      </c>
      <c r="G269" s="279" t="s">
        <v>1168</v>
      </c>
      <c r="H269" s="280">
        <v>20</v>
      </c>
      <c r="I269" s="281"/>
      <c r="J269" s="282">
        <f>ROUND(I269*H269,2)</f>
        <v>0</v>
      </c>
      <c r="K269" s="283"/>
      <c r="L269" s="284"/>
      <c r="M269" s="285" t="s">
        <v>1</v>
      </c>
      <c r="N269" s="286" t="s">
        <v>40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318</v>
      </c>
      <c r="AT269" s="230" t="s">
        <v>656</v>
      </c>
      <c r="AU269" s="230" t="s">
        <v>85</v>
      </c>
      <c r="AY269" s="18" t="s">
        <v>161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83</v>
      </c>
      <c r="BK269" s="231">
        <f>ROUND(I269*H269,2)</f>
        <v>0</v>
      </c>
      <c r="BL269" s="18" t="s">
        <v>254</v>
      </c>
      <c r="BM269" s="230" t="s">
        <v>921</v>
      </c>
    </row>
    <row r="270" s="2" customFormat="1" ht="16.5" customHeight="1">
      <c r="A270" s="39"/>
      <c r="B270" s="40"/>
      <c r="C270" s="276" t="s">
        <v>613</v>
      </c>
      <c r="D270" s="276" t="s">
        <v>656</v>
      </c>
      <c r="E270" s="277" t="s">
        <v>2012</v>
      </c>
      <c r="F270" s="278" t="s">
        <v>2013</v>
      </c>
      <c r="G270" s="279" t="s">
        <v>2014</v>
      </c>
      <c r="H270" s="280">
        <v>1</v>
      </c>
      <c r="I270" s="281"/>
      <c r="J270" s="282">
        <f>ROUND(I270*H270,2)</f>
        <v>0</v>
      </c>
      <c r="K270" s="283"/>
      <c r="L270" s="284"/>
      <c r="M270" s="285" t="s">
        <v>1</v>
      </c>
      <c r="N270" s="286" t="s">
        <v>40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318</v>
      </c>
      <c r="AT270" s="230" t="s">
        <v>656</v>
      </c>
      <c r="AU270" s="230" t="s">
        <v>85</v>
      </c>
      <c r="AY270" s="18" t="s">
        <v>161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83</v>
      </c>
      <c r="BK270" s="231">
        <f>ROUND(I270*H270,2)</f>
        <v>0</v>
      </c>
      <c r="BL270" s="18" t="s">
        <v>254</v>
      </c>
      <c r="BM270" s="230" t="s">
        <v>925</v>
      </c>
    </row>
    <row r="271" s="2" customFormat="1" ht="16.5" customHeight="1">
      <c r="A271" s="39"/>
      <c r="B271" s="40"/>
      <c r="C271" s="218" t="s">
        <v>964</v>
      </c>
      <c r="D271" s="218" t="s">
        <v>162</v>
      </c>
      <c r="E271" s="219" t="s">
        <v>2015</v>
      </c>
      <c r="F271" s="220" t="s">
        <v>2016</v>
      </c>
      <c r="G271" s="221" t="s">
        <v>878</v>
      </c>
      <c r="H271" s="289"/>
      <c r="I271" s="223"/>
      <c r="J271" s="224">
        <f>ROUND(I271*H271,2)</f>
        <v>0</v>
      </c>
      <c r="K271" s="225"/>
      <c r="L271" s="45"/>
      <c r="M271" s="226" t="s">
        <v>1</v>
      </c>
      <c r="N271" s="227" t="s">
        <v>40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254</v>
      </c>
      <c r="AT271" s="230" t="s">
        <v>162</v>
      </c>
      <c r="AU271" s="230" t="s">
        <v>85</v>
      </c>
      <c r="AY271" s="18" t="s">
        <v>161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83</v>
      </c>
      <c r="BK271" s="231">
        <f>ROUND(I271*H271,2)</f>
        <v>0</v>
      </c>
      <c r="BL271" s="18" t="s">
        <v>254</v>
      </c>
      <c r="BM271" s="230" t="s">
        <v>928</v>
      </c>
    </row>
    <row r="272" s="2" customFormat="1" ht="24.15" customHeight="1">
      <c r="A272" s="39"/>
      <c r="B272" s="40"/>
      <c r="C272" s="218" t="s">
        <v>617</v>
      </c>
      <c r="D272" s="218" t="s">
        <v>162</v>
      </c>
      <c r="E272" s="219" t="s">
        <v>2017</v>
      </c>
      <c r="F272" s="220" t="s">
        <v>2018</v>
      </c>
      <c r="G272" s="221" t="s">
        <v>878</v>
      </c>
      <c r="H272" s="289"/>
      <c r="I272" s="223"/>
      <c r="J272" s="224">
        <f>ROUND(I272*H272,2)</f>
        <v>0</v>
      </c>
      <c r="K272" s="225"/>
      <c r="L272" s="45"/>
      <c r="M272" s="226" t="s">
        <v>1</v>
      </c>
      <c r="N272" s="227" t="s">
        <v>40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254</v>
      </c>
      <c r="AT272" s="230" t="s">
        <v>162</v>
      </c>
      <c r="AU272" s="230" t="s">
        <v>85</v>
      </c>
      <c r="AY272" s="18" t="s">
        <v>161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83</v>
      </c>
      <c r="BK272" s="231">
        <f>ROUND(I272*H272,2)</f>
        <v>0</v>
      </c>
      <c r="BL272" s="18" t="s">
        <v>254</v>
      </c>
      <c r="BM272" s="230" t="s">
        <v>939</v>
      </c>
    </row>
    <row r="273" s="2" customFormat="1" ht="24.15" customHeight="1">
      <c r="A273" s="39"/>
      <c r="B273" s="40"/>
      <c r="C273" s="218" t="s">
        <v>974</v>
      </c>
      <c r="D273" s="218" t="s">
        <v>162</v>
      </c>
      <c r="E273" s="219" t="s">
        <v>2019</v>
      </c>
      <c r="F273" s="220" t="s">
        <v>2020</v>
      </c>
      <c r="G273" s="221" t="s">
        <v>878</v>
      </c>
      <c r="H273" s="289"/>
      <c r="I273" s="223"/>
      <c r="J273" s="224">
        <f>ROUND(I273*H273,2)</f>
        <v>0</v>
      </c>
      <c r="K273" s="225"/>
      <c r="L273" s="45"/>
      <c r="M273" s="226" t="s">
        <v>1</v>
      </c>
      <c r="N273" s="227" t="s">
        <v>40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254</v>
      </c>
      <c r="AT273" s="230" t="s">
        <v>162</v>
      </c>
      <c r="AU273" s="230" t="s">
        <v>85</v>
      </c>
      <c r="AY273" s="18" t="s">
        <v>161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83</v>
      </c>
      <c r="BK273" s="231">
        <f>ROUND(I273*H273,2)</f>
        <v>0</v>
      </c>
      <c r="BL273" s="18" t="s">
        <v>254</v>
      </c>
      <c r="BM273" s="230" t="s">
        <v>945</v>
      </c>
    </row>
    <row r="274" s="12" customFormat="1" ht="22.8" customHeight="1">
      <c r="A274" s="12"/>
      <c r="B274" s="204"/>
      <c r="C274" s="205"/>
      <c r="D274" s="206" t="s">
        <v>74</v>
      </c>
      <c r="E274" s="287" t="s">
        <v>2021</v>
      </c>
      <c r="F274" s="287" t="s">
        <v>2022</v>
      </c>
      <c r="G274" s="205"/>
      <c r="H274" s="205"/>
      <c r="I274" s="208"/>
      <c r="J274" s="288">
        <f>BK274</f>
        <v>0</v>
      </c>
      <c r="K274" s="205"/>
      <c r="L274" s="210"/>
      <c r="M274" s="211"/>
      <c r="N274" s="212"/>
      <c r="O274" s="212"/>
      <c r="P274" s="213">
        <f>SUM(P275:P279)</f>
        <v>0</v>
      </c>
      <c r="Q274" s="212"/>
      <c r="R274" s="213">
        <f>SUM(R275:R279)</f>
        <v>0</v>
      </c>
      <c r="S274" s="212"/>
      <c r="T274" s="214">
        <f>SUM(T275:T279)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5" t="s">
        <v>83</v>
      </c>
      <c r="AT274" s="216" t="s">
        <v>74</v>
      </c>
      <c r="AU274" s="216" t="s">
        <v>83</v>
      </c>
      <c r="AY274" s="215" t="s">
        <v>161</v>
      </c>
      <c r="BK274" s="217">
        <f>SUM(BK275:BK279)</f>
        <v>0</v>
      </c>
    </row>
    <row r="275" s="2" customFormat="1" ht="37.8" customHeight="1">
      <c r="A275" s="39"/>
      <c r="B275" s="40"/>
      <c r="C275" s="276" t="s">
        <v>623</v>
      </c>
      <c r="D275" s="276" t="s">
        <v>656</v>
      </c>
      <c r="E275" s="277" t="s">
        <v>2023</v>
      </c>
      <c r="F275" s="278" t="s">
        <v>2024</v>
      </c>
      <c r="G275" s="279" t="s">
        <v>431</v>
      </c>
      <c r="H275" s="280">
        <v>1</v>
      </c>
      <c r="I275" s="281"/>
      <c r="J275" s="282">
        <f>ROUND(I275*H275,2)</f>
        <v>0</v>
      </c>
      <c r="K275" s="283"/>
      <c r="L275" s="284"/>
      <c r="M275" s="285" t="s">
        <v>1</v>
      </c>
      <c r="N275" s="286" t="s">
        <v>40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237</v>
      </c>
      <c r="AT275" s="230" t="s">
        <v>656</v>
      </c>
      <c r="AU275" s="230" t="s">
        <v>85</v>
      </c>
      <c r="AY275" s="18" t="s">
        <v>161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83</v>
      </c>
      <c r="BK275" s="231">
        <f>ROUND(I275*H275,2)</f>
        <v>0</v>
      </c>
      <c r="BL275" s="18" t="s">
        <v>164</v>
      </c>
      <c r="BM275" s="230" t="s">
        <v>955</v>
      </c>
    </row>
    <row r="276" s="2" customFormat="1" ht="37.8" customHeight="1">
      <c r="A276" s="39"/>
      <c r="B276" s="40"/>
      <c r="C276" s="276" t="s">
        <v>989</v>
      </c>
      <c r="D276" s="276" t="s">
        <v>656</v>
      </c>
      <c r="E276" s="277" t="s">
        <v>2025</v>
      </c>
      <c r="F276" s="278" t="s">
        <v>2026</v>
      </c>
      <c r="G276" s="279" t="s">
        <v>431</v>
      </c>
      <c r="H276" s="280">
        <v>1</v>
      </c>
      <c r="I276" s="281"/>
      <c r="J276" s="282">
        <f>ROUND(I276*H276,2)</f>
        <v>0</v>
      </c>
      <c r="K276" s="283"/>
      <c r="L276" s="284"/>
      <c r="M276" s="285" t="s">
        <v>1</v>
      </c>
      <c r="N276" s="286" t="s">
        <v>40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237</v>
      </c>
      <c r="AT276" s="230" t="s">
        <v>656</v>
      </c>
      <c r="AU276" s="230" t="s">
        <v>85</v>
      </c>
      <c r="AY276" s="18" t="s">
        <v>161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83</v>
      </c>
      <c r="BK276" s="231">
        <f>ROUND(I276*H276,2)</f>
        <v>0</v>
      </c>
      <c r="BL276" s="18" t="s">
        <v>164</v>
      </c>
      <c r="BM276" s="230" t="s">
        <v>959</v>
      </c>
    </row>
    <row r="277" s="2" customFormat="1" ht="37.8" customHeight="1">
      <c r="A277" s="39"/>
      <c r="B277" s="40"/>
      <c r="C277" s="276" t="s">
        <v>639</v>
      </c>
      <c r="D277" s="276" t="s">
        <v>656</v>
      </c>
      <c r="E277" s="277" t="s">
        <v>2027</v>
      </c>
      <c r="F277" s="278" t="s">
        <v>2028</v>
      </c>
      <c r="G277" s="279" t="s">
        <v>431</v>
      </c>
      <c r="H277" s="280">
        <v>1</v>
      </c>
      <c r="I277" s="281"/>
      <c r="J277" s="282">
        <f>ROUND(I277*H277,2)</f>
        <v>0</v>
      </c>
      <c r="K277" s="283"/>
      <c r="L277" s="284"/>
      <c r="M277" s="285" t="s">
        <v>1</v>
      </c>
      <c r="N277" s="286" t="s">
        <v>40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237</v>
      </c>
      <c r="AT277" s="230" t="s">
        <v>656</v>
      </c>
      <c r="AU277" s="230" t="s">
        <v>85</v>
      </c>
      <c r="AY277" s="18" t="s">
        <v>161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83</v>
      </c>
      <c r="BK277" s="231">
        <f>ROUND(I277*H277,2)</f>
        <v>0</v>
      </c>
      <c r="BL277" s="18" t="s">
        <v>164</v>
      </c>
      <c r="BM277" s="230" t="s">
        <v>967</v>
      </c>
    </row>
    <row r="278" s="2" customFormat="1" ht="37.8" customHeight="1">
      <c r="A278" s="39"/>
      <c r="B278" s="40"/>
      <c r="C278" s="276" t="s">
        <v>999</v>
      </c>
      <c r="D278" s="276" t="s">
        <v>656</v>
      </c>
      <c r="E278" s="277" t="s">
        <v>2029</v>
      </c>
      <c r="F278" s="278" t="s">
        <v>2030</v>
      </c>
      <c r="G278" s="279" t="s">
        <v>431</v>
      </c>
      <c r="H278" s="280">
        <v>1</v>
      </c>
      <c r="I278" s="281"/>
      <c r="J278" s="282">
        <f>ROUND(I278*H278,2)</f>
        <v>0</v>
      </c>
      <c r="K278" s="283"/>
      <c r="L278" s="284"/>
      <c r="M278" s="285" t="s">
        <v>1</v>
      </c>
      <c r="N278" s="286" t="s">
        <v>40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237</v>
      </c>
      <c r="AT278" s="230" t="s">
        <v>656</v>
      </c>
      <c r="AU278" s="230" t="s">
        <v>85</v>
      </c>
      <c r="AY278" s="18" t="s">
        <v>161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83</v>
      </c>
      <c r="BK278" s="231">
        <f>ROUND(I278*H278,2)</f>
        <v>0</v>
      </c>
      <c r="BL278" s="18" t="s">
        <v>164</v>
      </c>
      <c r="BM278" s="230" t="s">
        <v>972</v>
      </c>
    </row>
    <row r="279" s="2" customFormat="1" ht="33" customHeight="1">
      <c r="A279" s="39"/>
      <c r="B279" s="40"/>
      <c r="C279" s="276" t="s">
        <v>1004</v>
      </c>
      <c r="D279" s="276" t="s">
        <v>656</v>
      </c>
      <c r="E279" s="277" t="s">
        <v>2031</v>
      </c>
      <c r="F279" s="278" t="s">
        <v>2032</v>
      </c>
      <c r="G279" s="279" t="s">
        <v>431</v>
      </c>
      <c r="H279" s="280">
        <v>1</v>
      </c>
      <c r="I279" s="281"/>
      <c r="J279" s="282">
        <f>ROUND(I279*H279,2)</f>
        <v>0</v>
      </c>
      <c r="K279" s="283"/>
      <c r="L279" s="284"/>
      <c r="M279" s="285" t="s">
        <v>1</v>
      </c>
      <c r="N279" s="286" t="s">
        <v>40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237</v>
      </c>
      <c r="AT279" s="230" t="s">
        <v>656</v>
      </c>
      <c r="AU279" s="230" t="s">
        <v>85</v>
      </c>
      <c r="AY279" s="18" t="s">
        <v>161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83</v>
      </c>
      <c r="BK279" s="231">
        <f>ROUND(I279*H279,2)</f>
        <v>0</v>
      </c>
      <c r="BL279" s="18" t="s">
        <v>164</v>
      </c>
      <c r="BM279" s="230" t="s">
        <v>977</v>
      </c>
    </row>
    <row r="280" s="12" customFormat="1" ht="25.92" customHeight="1">
      <c r="A280" s="12"/>
      <c r="B280" s="204"/>
      <c r="C280" s="205"/>
      <c r="D280" s="206" t="s">
        <v>74</v>
      </c>
      <c r="E280" s="207" t="s">
        <v>656</v>
      </c>
      <c r="F280" s="207" t="s">
        <v>1754</v>
      </c>
      <c r="G280" s="205"/>
      <c r="H280" s="205"/>
      <c r="I280" s="208"/>
      <c r="J280" s="209">
        <f>BK280</f>
        <v>0</v>
      </c>
      <c r="K280" s="205"/>
      <c r="L280" s="210"/>
      <c r="M280" s="211"/>
      <c r="N280" s="212"/>
      <c r="O280" s="212"/>
      <c r="P280" s="213">
        <f>P281</f>
        <v>0</v>
      </c>
      <c r="Q280" s="212"/>
      <c r="R280" s="213">
        <f>R281</f>
        <v>0</v>
      </c>
      <c r="S280" s="212"/>
      <c r="T280" s="214">
        <f>T281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5" t="s">
        <v>216</v>
      </c>
      <c r="AT280" s="216" t="s">
        <v>74</v>
      </c>
      <c r="AU280" s="216" t="s">
        <v>75</v>
      </c>
      <c r="AY280" s="215" t="s">
        <v>161</v>
      </c>
      <c r="BK280" s="217">
        <f>BK281</f>
        <v>0</v>
      </c>
    </row>
    <row r="281" s="12" customFormat="1" ht="22.8" customHeight="1">
      <c r="A281" s="12"/>
      <c r="B281" s="204"/>
      <c r="C281" s="205"/>
      <c r="D281" s="206" t="s">
        <v>74</v>
      </c>
      <c r="E281" s="287" t="s">
        <v>1762</v>
      </c>
      <c r="F281" s="287" t="s">
        <v>1763</v>
      </c>
      <c r="G281" s="205"/>
      <c r="H281" s="205"/>
      <c r="I281" s="208"/>
      <c r="J281" s="288">
        <f>BK281</f>
        <v>0</v>
      </c>
      <c r="K281" s="205"/>
      <c r="L281" s="210"/>
      <c r="M281" s="211"/>
      <c r="N281" s="212"/>
      <c r="O281" s="212"/>
      <c r="P281" s="213">
        <f>SUM(P282:P297)</f>
        <v>0</v>
      </c>
      <c r="Q281" s="212"/>
      <c r="R281" s="213">
        <f>SUM(R282:R297)</f>
        <v>0</v>
      </c>
      <c r="S281" s="212"/>
      <c r="T281" s="214">
        <f>SUM(T282:T297)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5" t="s">
        <v>216</v>
      </c>
      <c r="AT281" s="216" t="s">
        <v>74</v>
      </c>
      <c r="AU281" s="216" t="s">
        <v>83</v>
      </c>
      <c r="AY281" s="215" t="s">
        <v>161</v>
      </c>
      <c r="BK281" s="217">
        <f>SUM(BK282:BK297)</f>
        <v>0</v>
      </c>
    </row>
    <row r="282" s="2" customFormat="1" ht="24.15" customHeight="1">
      <c r="A282" s="39"/>
      <c r="B282" s="40"/>
      <c r="C282" s="218" t="s">
        <v>1008</v>
      </c>
      <c r="D282" s="218" t="s">
        <v>162</v>
      </c>
      <c r="E282" s="219" t="s">
        <v>2033</v>
      </c>
      <c r="F282" s="220" t="s">
        <v>2034</v>
      </c>
      <c r="G282" s="221" t="s">
        <v>2035</v>
      </c>
      <c r="H282" s="222">
        <v>0.10000000000000001</v>
      </c>
      <c r="I282" s="223"/>
      <c r="J282" s="224">
        <f>ROUND(I282*H282,2)</f>
        <v>0</v>
      </c>
      <c r="K282" s="225"/>
      <c r="L282" s="45"/>
      <c r="M282" s="226" t="s">
        <v>1</v>
      </c>
      <c r="N282" s="227" t="s">
        <v>40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424</v>
      </c>
      <c r="AT282" s="230" t="s">
        <v>162</v>
      </c>
      <c r="AU282" s="230" t="s">
        <v>85</v>
      </c>
      <c r="AY282" s="18" t="s">
        <v>161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83</v>
      </c>
      <c r="BK282" s="231">
        <f>ROUND(I282*H282,2)</f>
        <v>0</v>
      </c>
      <c r="BL282" s="18" t="s">
        <v>424</v>
      </c>
      <c r="BM282" s="230" t="s">
        <v>986</v>
      </c>
    </row>
    <row r="283" s="2" customFormat="1" ht="21.75" customHeight="1">
      <c r="A283" s="39"/>
      <c r="B283" s="40"/>
      <c r="C283" s="218" t="s">
        <v>1013</v>
      </c>
      <c r="D283" s="218" t="s">
        <v>162</v>
      </c>
      <c r="E283" s="219" t="s">
        <v>2036</v>
      </c>
      <c r="F283" s="220" t="s">
        <v>2037</v>
      </c>
      <c r="G283" s="221" t="s">
        <v>2035</v>
      </c>
      <c r="H283" s="222">
        <v>0.10000000000000001</v>
      </c>
      <c r="I283" s="223"/>
      <c r="J283" s="224">
        <f>ROUND(I283*H283,2)</f>
        <v>0</v>
      </c>
      <c r="K283" s="225"/>
      <c r="L283" s="45"/>
      <c r="M283" s="226" t="s">
        <v>1</v>
      </c>
      <c r="N283" s="227" t="s">
        <v>40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424</v>
      </c>
      <c r="AT283" s="230" t="s">
        <v>162</v>
      </c>
      <c r="AU283" s="230" t="s">
        <v>85</v>
      </c>
      <c r="AY283" s="18" t="s">
        <v>161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83</v>
      </c>
      <c r="BK283" s="231">
        <f>ROUND(I283*H283,2)</f>
        <v>0</v>
      </c>
      <c r="BL283" s="18" t="s">
        <v>424</v>
      </c>
      <c r="BM283" s="230" t="s">
        <v>992</v>
      </c>
    </row>
    <row r="284" s="2" customFormat="1" ht="24.15" customHeight="1">
      <c r="A284" s="39"/>
      <c r="B284" s="40"/>
      <c r="C284" s="218" t="s">
        <v>1017</v>
      </c>
      <c r="D284" s="218" t="s">
        <v>162</v>
      </c>
      <c r="E284" s="219" t="s">
        <v>2038</v>
      </c>
      <c r="F284" s="220" t="s">
        <v>2039</v>
      </c>
      <c r="G284" s="221" t="s">
        <v>622</v>
      </c>
      <c r="H284" s="222">
        <v>90</v>
      </c>
      <c r="I284" s="223"/>
      <c r="J284" s="224">
        <f>ROUND(I284*H284,2)</f>
        <v>0</v>
      </c>
      <c r="K284" s="225"/>
      <c r="L284" s="45"/>
      <c r="M284" s="226" t="s">
        <v>1</v>
      </c>
      <c r="N284" s="227" t="s">
        <v>40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424</v>
      </c>
      <c r="AT284" s="230" t="s">
        <v>162</v>
      </c>
      <c r="AU284" s="230" t="s">
        <v>85</v>
      </c>
      <c r="AY284" s="18" t="s">
        <v>161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83</v>
      </c>
      <c r="BK284" s="231">
        <f>ROUND(I284*H284,2)</f>
        <v>0</v>
      </c>
      <c r="BL284" s="18" t="s">
        <v>424</v>
      </c>
      <c r="BM284" s="230" t="s">
        <v>996</v>
      </c>
    </row>
    <row r="285" s="2" customFormat="1" ht="24.15" customHeight="1">
      <c r="A285" s="39"/>
      <c r="B285" s="40"/>
      <c r="C285" s="218" t="s">
        <v>1024</v>
      </c>
      <c r="D285" s="218" t="s">
        <v>162</v>
      </c>
      <c r="E285" s="219" t="s">
        <v>2040</v>
      </c>
      <c r="F285" s="220" t="s">
        <v>2041</v>
      </c>
      <c r="G285" s="221" t="s">
        <v>622</v>
      </c>
      <c r="H285" s="222">
        <v>90</v>
      </c>
      <c r="I285" s="223"/>
      <c r="J285" s="224">
        <f>ROUND(I285*H285,2)</f>
        <v>0</v>
      </c>
      <c r="K285" s="225"/>
      <c r="L285" s="45"/>
      <c r="M285" s="226" t="s">
        <v>1</v>
      </c>
      <c r="N285" s="227" t="s">
        <v>40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424</v>
      </c>
      <c r="AT285" s="230" t="s">
        <v>162</v>
      </c>
      <c r="AU285" s="230" t="s">
        <v>85</v>
      </c>
      <c r="AY285" s="18" t="s">
        <v>161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83</v>
      </c>
      <c r="BK285" s="231">
        <f>ROUND(I285*H285,2)</f>
        <v>0</v>
      </c>
      <c r="BL285" s="18" t="s">
        <v>424</v>
      </c>
      <c r="BM285" s="230" t="s">
        <v>1002</v>
      </c>
    </row>
    <row r="286" s="2" customFormat="1" ht="24.15" customHeight="1">
      <c r="A286" s="39"/>
      <c r="B286" s="40"/>
      <c r="C286" s="218" t="s">
        <v>1029</v>
      </c>
      <c r="D286" s="218" t="s">
        <v>162</v>
      </c>
      <c r="E286" s="219" t="s">
        <v>2042</v>
      </c>
      <c r="F286" s="220" t="s">
        <v>2043</v>
      </c>
      <c r="G286" s="221" t="s">
        <v>253</v>
      </c>
      <c r="H286" s="222">
        <v>90</v>
      </c>
      <c r="I286" s="223"/>
      <c r="J286" s="224">
        <f>ROUND(I286*H286,2)</f>
        <v>0</v>
      </c>
      <c r="K286" s="225"/>
      <c r="L286" s="45"/>
      <c r="M286" s="226" t="s">
        <v>1</v>
      </c>
      <c r="N286" s="227" t="s">
        <v>40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424</v>
      </c>
      <c r="AT286" s="230" t="s">
        <v>162</v>
      </c>
      <c r="AU286" s="230" t="s">
        <v>85</v>
      </c>
      <c r="AY286" s="18" t="s">
        <v>161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83</v>
      </c>
      <c r="BK286" s="231">
        <f>ROUND(I286*H286,2)</f>
        <v>0</v>
      </c>
      <c r="BL286" s="18" t="s">
        <v>424</v>
      </c>
      <c r="BM286" s="230" t="s">
        <v>1007</v>
      </c>
    </row>
    <row r="287" s="2" customFormat="1" ht="24.15" customHeight="1">
      <c r="A287" s="39"/>
      <c r="B287" s="40"/>
      <c r="C287" s="218" t="s">
        <v>1036</v>
      </c>
      <c r="D287" s="218" t="s">
        <v>162</v>
      </c>
      <c r="E287" s="219" t="s">
        <v>2044</v>
      </c>
      <c r="F287" s="220" t="s">
        <v>2045</v>
      </c>
      <c r="G287" s="221" t="s">
        <v>622</v>
      </c>
      <c r="H287" s="222">
        <v>90</v>
      </c>
      <c r="I287" s="223"/>
      <c r="J287" s="224">
        <f>ROUND(I287*H287,2)</f>
        <v>0</v>
      </c>
      <c r="K287" s="225"/>
      <c r="L287" s="45"/>
      <c r="M287" s="226" t="s">
        <v>1</v>
      </c>
      <c r="N287" s="227" t="s">
        <v>40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424</v>
      </c>
      <c r="AT287" s="230" t="s">
        <v>162</v>
      </c>
      <c r="AU287" s="230" t="s">
        <v>85</v>
      </c>
      <c r="AY287" s="18" t="s">
        <v>161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83</v>
      </c>
      <c r="BK287" s="231">
        <f>ROUND(I287*H287,2)</f>
        <v>0</v>
      </c>
      <c r="BL287" s="18" t="s">
        <v>424</v>
      </c>
      <c r="BM287" s="230" t="s">
        <v>1011</v>
      </c>
    </row>
    <row r="288" s="2" customFormat="1" ht="21.75" customHeight="1">
      <c r="A288" s="39"/>
      <c r="B288" s="40"/>
      <c r="C288" s="218" t="s">
        <v>1044</v>
      </c>
      <c r="D288" s="218" t="s">
        <v>162</v>
      </c>
      <c r="E288" s="219" t="s">
        <v>2046</v>
      </c>
      <c r="F288" s="220" t="s">
        <v>2047</v>
      </c>
      <c r="G288" s="221" t="s">
        <v>622</v>
      </c>
      <c r="H288" s="222">
        <v>90</v>
      </c>
      <c r="I288" s="223"/>
      <c r="J288" s="224">
        <f>ROUND(I288*H288,2)</f>
        <v>0</v>
      </c>
      <c r="K288" s="225"/>
      <c r="L288" s="45"/>
      <c r="M288" s="226" t="s">
        <v>1</v>
      </c>
      <c r="N288" s="227" t="s">
        <v>40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424</v>
      </c>
      <c r="AT288" s="230" t="s">
        <v>162</v>
      </c>
      <c r="AU288" s="230" t="s">
        <v>85</v>
      </c>
      <c r="AY288" s="18" t="s">
        <v>161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83</v>
      </c>
      <c r="BK288" s="231">
        <f>ROUND(I288*H288,2)</f>
        <v>0</v>
      </c>
      <c r="BL288" s="18" t="s">
        <v>424</v>
      </c>
      <c r="BM288" s="230" t="s">
        <v>1016</v>
      </c>
    </row>
    <row r="289" s="2" customFormat="1" ht="33" customHeight="1">
      <c r="A289" s="39"/>
      <c r="B289" s="40"/>
      <c r="C289" s="218" t="s">
        <v>1051</v>
      </c>
      <c r="D289" s="218" t="s">
        <v>162</v>
      </c>
      <c r="E289" s="219" t="s">
        <v>2048</v>
      </c>
      <c r="F289" s="220" t="s">
        <v>2049</v>
      </c>
      <c r="G289" s="221" t="s">
        <v>431</v>
      </c>
      <c r="H289" s="222">
        <v>1000</v>
      </c>
      <c r="I289" s="223"/>
      <c r="J289" s="224">
        <f>ROUND(I289*H289,2)</f>
        <v>0</v>
      </c>
      <c r="K289" s="225"/>
      <c r="L289" s="45"/>
      <c r="M289" s="226" t="s">
        <v>1</v>
      </c>
      <c r="N289" s="227" t="s">
        <v>40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424</v>
      </c>
      <c r="AT289" s="230" t="s">
        <v>162</v>
      </c>
      <c r="AU289" s="230" t="s">
        <v>85</v>
      </c>
      <c r="AY289" s="18" t="s">
        <v>161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83</v>
      </c>
      <c r="BK289" s="231">
        <f>ROUND(I289*H289,2)</f>
        <v>0</v>
      </c>
      <c r="BL289" s="18" t="s">
        <v>424</v>
      </c>
      <c r="BM289" s="230" t="s">
        <v>1020</v>
      </c>
    </row>
    <row r="290" s="2" customFormat="1" ht="16.5" customHeight="1">
      <c r="A290" s="39"/>
      <c r="B290" s="40"/>
      <c r="C290" s="276" t="s">
        <v>1058</v>
      </c>
      <c r="D290" s="276" t="s">
        <v>656</v>
      </c>
      <c r="E290" s="277" t="s">
        <v>2050</v>
      </c>
      <c r="F290" s="278" t="s">
        <v>2051</v>
      </c>
      <c r="G290" s="279" t="s">
        <v>431</v>
      </c>
      <c r="H290" s="280">
        <v>1000</v>
      </c>
      <c r="I290" s="281"/>
      <c r="J290" s="282">
        <f>ROUND(I290*H290,2)</f>
        <v>0</v>
      </c>
      <c r="K290" s="283"/>
      <c r="L290" s="284"/>
      <c r="M290" s="285" t="s">
        <v>1</v>
      </c>
      <c r="N290" s="286" t="s">
        <v>40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1084</v>
      </c>
      <c r="AT290" s="230" t="s">
        <v>656</v>
      </c>
      <c r="AU290" s="230" t="s">
        <v>85</v>
      </c>
      <c r="AY290" s="18" t="s">
        <v>161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83</v>
      </c>
      <c r="BK290" s="231">
        <f>ROUND(I290*H290,2)</f>
        <v>0</v>
      </c>
      <c r="BL290" s="18" t="s">
        <v>424</v>
      </c>
      <c r="BM290" s="230" t="s">
        <v>1027</v>
      </c>
    </row>
    <row r="291" s="2" customFormat="1" ht="24.15" customHeight="1">
      <c r="A291" s="39"/>
      <c r="B291" s="40"/>
      <c r="C291" s="218" t="s">
        <v>1067</v>
      </c>
      <c r="D291" s="218" t="s">
        <v>162</v>
      </c>
      <c r="E291" s="219" t="s">
        <v>2052</v>
      </c>
      <c r="F291" s="220" t="s">
        <v>2053</v>
      </c>
      <c r="G291" s="221" t="s">
        <v>328</v>
      </c>
      <c r="H291" s="222">
        <v>18.013000000000002</v>
      </c>
      <c r="I291" s="223"/>
      <c r="J291" s="224">
        <f>ROUND(I291*H291,2)</f>
        <v>0</v>
      </c>
      <c r="K291" s="225"/>
      <c r="L291" s="45"/>
      <c r="M291" s="226" t="s">
        <v>1</v>
      </c>
      <c r="N291" s="227" t="s">
        <v>40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424</v>
      </c>
      <c r="AT291" s="230" t="s">
        <v>162</v>
      </c>
      <c r="AU291" s="230" t="s">
        <v>85</v>
      </c>
      <c r="AY291" s="18" t="s">
        <v>161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83</v>
      </c>
      <c r="BK291" s="231">
        <f>ROUND(I291*H291,2)</f>
        <v>0</v>
      </c>
      <c r="BL291" s="18" t="s">
        <v>424</v>
      </c>
      <c r="BM291" s="230" t="s">
        <v>1032</v>
      </c>
    </row>
    <row r="292" s="2" customFormat="1" ht="24.15" customHeight="1">
      <c r="A292" s="39"/>
      <c r="B292" s="40"/>
      <c r="C292" s="218" t="s">
        <v>1072</v>
      </c>
      <c r="D292" s="218" t="s">
        <v>162</v>
      </c>
      <c r="E292" s="219" t="s">
        <v>2054</v>
      </c>
      <c r="F292" s="220" t="s">
        <v>2055</v>
      </c>
      <c r="G292" s="221" t="s">
        <v>328</v>
      </c>
      <c r="H292" s="222">
        <v>324.23399999999998</v>
      </c>
      <c r="I292" s="223"/>
      <c r="J292" s="224">
        <f>ROUND(I292*H292,2)</f>
        <v>0</v>
      </c>
      <c r="K292" s="225"/>
      <c r="L292" s="45"/>
      <c r="M292" s="226" t="s">
        <v>1</v>
      </c>
      <c r="N292" s="227" t="s">
        <v>40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424</v>
      </c>
      <c r="AT292" s="230" t="s">
        <v>162</v>
      </c>
      <c r="AU292" s="230" t="s">
        <v>85</v>
      </c>
      <c r="AY292" s="18" t="s">
        <v>161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83</v>
      </c>
      <c r="BK292" s="231">
        <f>ROUND(I292*H292,2)</f>
        <v>0</v>
      </c>
      <c r="BL292" s="18" t="s">
        <v>424</v>
      </c>
      <c r="BM292" s="230" t="s">
        <v>1039</v>
      </c>
    </row>
    <row r="293" s="15" customFormat="1">
      <c r="A293" s="15"/>
      <c r="B293" s="254"/>
      <c r="C293" s="255"/>
      <c r="D293" s="234" t="s">
        <v>165</v>
      </c>
      <c r="E293" s="256" t="s">
        <v>1</v>
      </c>
      <c r="F293" s="257" t="s">
        <v>2056</v>
      </c>
      <c r="G293" s="255"/>
      <c r="H293" s="258">
        <v>324.23399999999998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4" t="s">
        <v>165</v>
      </c>
      <c r="AU293" s="264" t="s">
        <v>85</v>
      </c>
      <c r="AV293" s="15" t="s">
        <v>85</v>
      </c>
      <c r="AW293" s="15" t="s">
        <v>31</v>
      </c>
      <c r="AX293" s="15" t="s">
        <v>75</v>
      </c>
      <c r="AY293" s="264" t="s">
        <v>161</v>
      </c>
    </row>
    <row r="294" s="14" customFormat="1">
      <c r="A294" s="14"/>
      <c r="B294" s="243"/>
      <c r="C294" s="244"/>
      <c r="D294" s="234" t="s">
        <v>165</v>
      </c>
      <c r="E294" s="245" t="s">
        <v>1</v>
      </c>
      <c r="F294" s="246" t="s">
        <v>206</v>
      </c>
      <c r="G294" s="244"/>
      <c r="H294" s="247">
        <v>324.23399999999998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165</v>
      </c>
      <c r="AU294" s="253" t="s">
        <v>85</v>
      </c>
      <c r="AV294" s="14" t="s">
        <v>164</v>
      </c>
      <c r="AW294" s="14" t="s">
        <v>31</v>
      </c>
      <c r="AX294" s="14" t="s">
        <v>83</v>
      </c>
      <c r="AY294" s="253" t="s">
        <v>161</v>
      </c>
    </row>
    <row r="295" s="2" customFormat="1" ht="16.5" customHeight="1">
      <c r="A295" s="39"/>
      <c r="B295" s="40"/>
      <c r="C295" s="218" t="s">
        <v>628</v>
      </c>
      <c r="D295" s="218" t="s">
        <v>162</v>
      </c>
      <c r="E295" s="219" t="s">
        <v>2057</v>
      </c>
      <c r="F295" s="220" t="s">
        <v>2058</v>
      </c>
      <c r="G295" s="221" t="s">
        <v>878</v>
      </c>
      <c r="H295" s="289"/>
      <c r="I295" s="223"/>
      <c r="J295" s="224">
        <f>ROUND(I295*H295,2)</f>
        <v>0</v>
      </c>
      <c r="K295" s="225"/>
      <c r="L295" s="45"/>
      <c r="M295" s="226" t="s">
        <v>1</v>
      </c>
      <c r="N295" s="227" t="s">
        <v>40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424</v>
      </c>
      <c r="AT295" s="230" t="s">
        <v>162</v>
      </c>
      <c r="AU295" s="230" t="s">
        <v>85</v>
      </c>
      <c r="AY295" s="18" t="s">
        <v>161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83</v>
      </c>
      <c r="BK295" s="231">
        <f>ROUND(I295*H295,2)</f>
        <v>0</v>
      </c>
      <c r="BL295" s="18" t="s">
        <v>424</v>
      </c>
      <c r="BM295" s="230" t="s">
        <v>1061</v>
      </c>
    </row>
    <row r="296" s="2" customFormat="1" ht="16.5" customHeight="1">
      <c r="A296" s="39"/>
      <c r="B296" s="40"/>
      <c r="C296" s="218" t="s">
        <v>1081</v>
      </c>
      <c r="D296" s="218" t="s">
        <v>162</v>
      </c>
      <c r="E296" s="219" t="s">
        <v>2059</v>
      </c>
      <c r="F296" s="220" t="s">
        <v>2060</v>
      </c>
      <c r="G296" s="221" t="s">
        <v>878</v>
      </c>
      <c r="H296" s="289"/>
      <c r="I296" s="223"/>
      <c r="J296" s="224">
        <f>ROUND(I296*H296,2)</f>
        <v>0</v>
      </c>
      <c r="K296" s="225"/>
      <c r="L296" s="45"/>
      <c r="M296" s="226" t="s">
        <v>1</v>
      </c>
      <c r="N296" s="227" t="s">
        <v>40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424</v>
      </c>
      <c r="AT296" s="230" t="s">
        <v>162</v>
      </c>
      <c r="AU296" s="230" t="s">
        <v>85</v>
      </c>
      <c r="AY296" s="18" t="s">
        <v>161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83</v>
      </c>
      <c r="BK296" s="231">
        <f>ROUND(I296*H296,2)</f>
        <v>0</v>
      </c>
      <c r="BL296" s="18" t="s">
        <v>424</v>
      </c>
      <c r="BM296" s="230" t="s">
        <v>1070</v>
      </c>
    </row>
    <row r="297" s="2" customFormat="1" ht="16.5" customHeight="1">
      <c r="A297" s="39"/>
      <c r="B297" s="40"/>
      <c r="C297" s="218" t="s">
        <v>631</v>
      </c>
      <c r="D297" s="218" t="s">
        <v>162</v>
      </c>
      <c r="E297" s="219" t="s">
        <v>2061</v>
      </c>
      <c r="F297" s="220" t="s">
        <v>2062</v>
      </c>
      <c r="G297" s="221" t="s">
        <v>878</v>
      </c>
      <c r="H297" s="289"/>
      <c r="I297" s="223"/>
      <c r="J297" s="224">
        <f>ROUND(I297*H297,2)</f>
        <v>0</v>
      </c>
      <c r="K297" s="225"/>
      <c r="L297" s="45"/>
      <c r="M297" s="226" t="s">
        <v>1</v>
      </c>
      <c r="N297" s="227" t="s">
        <v>40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424</v>
      </c>
      <c r="AT297" s="230" t="s">
        <v>162</v>
      </c>
      <c r="AU297" s="230" t="s">
        <v>85</v>
      </c>
      <c r="AY297" s="18" t="s">
        <v>161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83</v>
      </c>
      <c r="BK297" s="231">
        <f>ROUND(I297*H297,2)</f>
        <v>0</v>
      </c>
      <c r="BL297" s="18" t="s">
        <v>424</v>
      </c>
      <c r="BM297" s="230" t="s">
        <v>1075</v>
      </c>
    </row>
    <row r="298" s="12" customFormat="1" ht="25.92" customHeight="1">
      <c r="A298" s="12"/>
      <c r="B298" s="204"/>
      <c r="C298" s="205"/>
      <c r="D298" s="206" t="s">
        <v>74</v>
      </c>
      <c r="E298" s="207" t="s">
        <v>2063</v>
      </c>
      <c r="F298" s="207" t="s">
        <v>2064</v>
      </c>
      <c r="G298" s="205"/>
      <c r="H298" s="205"/>
      <c r="I298" s="208"/>
      <c r="J298" s="209">
        <f>BK298</f>
        <v>0</v>
      </c>
      <c r="K298" s="205"/>
      <c r="L298" s="210"/>
      <c r="M298" s="211"/>
      <c r="N298" s="212"/>
      <c r="O298" s="212"/>
      <c r="P298" s="213">
        <f>SUM(P299:P305)</f>
        <v>0</v>
      </c>
      <c r="Q298" s="212"/>
      <c r="R298" s="213">
        <f>SUM(R299:R305)</f>
        <v>0</v>
      </c>
      <c r="S298" s="212"/>
      <c r="T298" s="214">
        <f>SUM(T299:T305)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5" t="s">
        <v>164</v>
      </c>
      <c r="AT298" s="216" t="s">
        <v>74</v>
      </c>
      <c r="AU298" s="216" t="s">
        <v>75</v>
      </c>
      <c r="AY298" s="215" t="s">
        <v>161</v>
      </c>
      <c r="BK298" s="217">
        <f>SUM(BK299:BK305)</f>
        <v>0</v>
      </c>
    </row>
    <row r="299" s="2" customFormat="1" ht="24.15" customHeight="1">
      <c r="A299" s="39"/>
      <c r="B299" s="40"/>
      <c r="C299" s="218" t="s">
        <v>1091</v>
      </c>
      <c r="D299" s="218" t="s">
        <v>162</v>
      </c>
      <c r="E299" s="219" t="s">
        <v>2065</v>
      </c>
      <c r="F299" s="220" t="s">
        <v>2066</v>
      </c>
      <c r="G299" s="221" t="s">
        <v>1807</v>
      </c>
      <c r="H299" s="222">
        <v>50</v>
      </c>
      <c r="I299" s="223"/>
      <c r="J299" s="224">
        <f>ROUND(I299*H299,2)</f>
        <v>0</v>
      </c>
      <c r="K299" s="225"/>
      <c r="L299" s="45"/>
      <c r="M299" s="226" t="s">
        <v>1</v>
      </c>
      <c r="N299" s="227" t="s">
        <v>40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2067</v>
      </c>
      <c r="AT299" s="230" t="s">
        <v>162</v>
      </c>
      <c r="AU299" s="230" t="s">
        <v>83</v>
      </c>
      <c r="AY299" s="18" t="s">
        <v>161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83</v>
      </c>
      <c r="BK299" s="231">
        <f>ROUND(I299*H299,2)</f>
        <v>0</v>
      </c>
      <c r="BL299" s="18" t="s">
        <v>2067</v>
      </c>
      <c r="BM299" s="230" t="s">
        <v>772</v>
      </c>
    </row>
    <row r="300" s="2" customFormat="1" ht="24.15" customHeight="1">
      <c r="A300" s="39"/>
      <c r="B300" s="40"/>
      <c r="C300" s="218" t="s">
        <v>635</v>
      </c>
      <c r="D300" s="218" t="s">
        <v>162</v>
      </c>
      <c r="E300" s="219" t="s">
        <v>2068</v>
      </c>
      <c r="F300" s="220" t="s">
        <v>2069</v>
      </c>
      <c r="G300" s="221" t="s">
        <v>1807</v>
      </c>
      <c r="H300" s="222">
        <v>100</v>
      </c>
      <c r="I300" s="223"/>
      <c r="J300" s="224">
        <f>ROUND(I300*H300,2)</f>
        <v>0</v>
      </c>
      <c r="K300" s="225"/>
      <c r="L300" s="45"/>
      <c r="M300" s="226" t="s">
        <v>1</v>
      </c>
      <c r="N300" s="227" t="s">
        <v>40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2067</v>
      </c>
      <c r="AT300" s="230" t="s">
        <v>162</v>
      </c>
      <c r="AU300" s="230" t="s">
        <v>83</v>
      </c>
      <c r="AY300" s="18" t="s">
        <v>161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83</v>
      </c>
      <c r="BK300" s="231">
        <f>ROUND(I300*H300,2)</f>
        <v>0</v>
      </c>
      <c r="BL300" s="18" t="s">
        <v>2067</v>
      </c>
      <c r="BM300" s="230" t="s">
        <v>1084</v>
      </c>
    </row>
    <row r="301" s="2" customFormat="1" ht="21.75" customHeight="1">
      <c r="A301" s="39"/>
      <c r="B301" s="40"/>
      <c r="C301" s="218" t="s">
        <v>1098</v>
      </c>
      <c r="D301" s="218" t="s">
        <v>162</v>
      </c>
      <c r="E301" s="219" t="s">
        <v>2070</v>
      </c>
      <c r="F301" s="220" t="s">
        <v>2071</v>
      </c>
      <c r="G301" s="221" t="s">
        <v>1807</v>
      </c>
      <c r="H301" s="222">
        <v>10</v>
      </c>
      <c r="I301" s="223"/>
      <c r="J301" s="224">
        <f>ROUND(I301*H301,2)</f>
        <v>0</v>
      </c>
      <c r="K301" s="225"/>
      <c r="L301" s="45"/>
      <c r="M301" s="226" t="s">
        <v>1</v>
      </c>
      <c r="N301" s="227" t="s">
        <v>40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2067</v>
      </c>
      <c r="AT301" s="230" t="s">
        <v>162</v>
      </c>
      <c r="AU301" s="230" t="s">
        <v>83</v>
      </c>
      <c r="AY301" s="18" t="s">
        <v>161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83</v>
      </c>
      <c r="BK301" s="231">
        <f>ROUND(I301*H301,2)</f>
        <v>0</v>
      </c>
      <c r="BL301" s="18" t="s">
        <v>2067</v>
      </c>
      <c r="BM301" s="230" t="s">
        <v>1090</v>
      </c>
    </row>
    <row r="302" s="2" customFormat="1" ht="24.15" customHeight="1">
      <c r="A302" s="39"/>
      <c r="B302" s="40"/>
      <c r="C302" s="218" t="s">
        <v>1104</v>
      </c>
      <c r="D302" s="218" t="s">
        <v>162</v>
      </c>
      <c r="E302" s="219" t="s">
        <v>2072</v>
      </c>
      <c r="F302" s="220" t="s">
        <v>2073</v>
      </c>
      <c r="G302" s="221" t="s">
        <v>1807</v>
      </c>
      <c r="H302" s="222">
        <v>20</v>
      </c>
      <c r="I302" s="223"/>
      <c r="J302" s="224">
        <f>ROUND(I302*H302,2)</f>
        <v>0</v>
      </c>
      <c r="K302" s="225"/>
      <c r="L302" s="45"/>
      <c r="M302" s="226" t="s">
        <v>1</v>
      </c>
      <c r="N302" s="227" t="s">
        <v>40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2067</v>
      </c>
      <c r="AT302" s="230" t="s">
        <v>162</v>
      </c>
      <c r="AU302" s="230" t="s">
        <v>83</v>
      </c>
      <c r="AY302" s="18" t="s">
        <v>161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83</v>
      </c>
      <c r="BK302" s="231">
        <f>ROUND(I302*H302,2)</f>
        <v>0</v>
      </c>
      <c r="BL302" s="18" t="s">
        <v>2067</v>
      </c>
      <c r="BM302" s="230" t="s">
        <v>1094</v>
      </c>
    </row>
    <row r="303" s="2" customFormat="1" ht="24.15" customHeight="1">
      <c r="A303" s="39"/>
      <c r="B303" s="40"/>
      <c r="C303" s="218" t="s">
        <v>1111</v>
      </c>
      <c r="D303" s="218" t="s">
        <v>162</v>
      </c>
      <c r="E303" s="219" t="s">
        <v>2074</v>
      </c>
      <c r="F303" s="220" t="s">
        <v>2075</v>
      </c>
      <c r="G303" s="221" t="s">
        <v>1807</v>
      </c>
      <c r="H303" s="222">
        <v>8</v>
      </c>
      <c r="I303" s="223"/>
      <c r="J303" s="224">
        <f>ROUND(I303*H303,2)</f>
        <v>0</v>
      </c>
      <c r="K303" s="225"/>
      <c r="L303" s="45"/>
      <c r="M303" s="226" t="s">
        <v>1</v>
      </c>
      <c r="N303" s="227" t="s">
        <v>40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2067</v>
      </c>
      <c r="AT303" s="230" t="s">
        <v>162</v>
      </c>
      <c r="AU303" s="230" t="s">
        <v>83</v>
      </c>
      <c r="AY303" s="18" t="s">
        <v>161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83</v>
      </c>
      <c r="BK303" s="231">
        <f>ROUND(I303*H303,2)</f>
        <v>0</v>
      </c>
      <c r="BL303" s="18" t="s">
        <v>2067</v>
      </c>
      <c r="BM303" s="230" t="s">
        <v>1097</v>
      </c>
    </row>
    <row r="304" s="2" customFormat="1" ht="37.8" customHeight="1">
      <c r="A304" s="39"/>
      <c r="B304" s="40"/>
      <c r="C304" s="218" t="s">
        <v>643</v>
      </c>
      <c r="D304" s="218" t="s">
        <v>162</v>
      </c>
      <c r="E304" s="219" t="s">
        <v>2076</v>
      </c>
      <c r="F304" s="220" t="s">
        <v>2077</v>
      </c>
      <c r="G304" s="221" t="s">
        <v>1807</v>
      </c>
      <c r="H304" s="222">
        <v>30</v>
      </c>
      <c r="I304" s="223"/>
      <c r="J304" s="224">
        <f>ROUND(I304*H304,2)</f>
        <v>0</v>
      </c>
      <c r="K304" s="225"/>
      <c r="L304" s="45"/>
      <c r="M304" s="226" t="s">
        <v>1</v>
      </c>
      <c r="N304" s="227" t="s">
        <v>40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2067</v>
      </c>
      <c r="AT304" s="230" t="s">
        <v>162</v>
      </c>
      <c r="AU304" s="230" t="s">
        <v>83</v>
      </c>
      <c r="AY304" s="18" t="s">
        <v>161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83</v>
      </c>
      <c r="BK304" s="231">
        <f>ROUND(I304*H304,2)</f>
        <v>0</v>
      </c>
      <c r="BL304" s="18" t="s">
        <v>2067</v>
      </c>
      <c r="BM304" s="230" t="s">
        <v>1101</v>
      </c>
    </row>
    <row r="305" s="2" customFormat="1" ht="24.15" customHeight="1">
      <c r="A305" s="39"/>
      <c r="B305" s="40"/>
      <c r="C305" s="218" t="s">
        <v>1120</v>
      </c>
      <c r="D305" s="218" t="s">
        <v>162</v>
      </c>
      <c r="E305" s="219" t="s">
        <v>2078</v>
      </c>
      <c r="F305" s="220" t="s">
        <v>2079</v>
      </c>
      <c r="G305" s="221" t="s">
        <v>1807</v>
      </c>
      <c r="H305" s="222">
        <v>30</v>
      </c>
      <c r="I305" s="223"/>
      <c r="J305" s="224">
        <f>ROUND(I305*H305,2)</f>
        <v>0</v>
      </c>
      <c r="K305" s="225"/>
      <c r="L305" s="45"/>
      <c r="M305" s="226" t="s">
        <v>1</v>
      </c>
      <c r="N305" s="227" t="s">
        <v>40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2067</v>
      </c>
      <c r="AT305" s="230" t="s">
        <v>162</v>
      </c>
      <c r="AU305" s="230" t="s">
        <v>83</v>
      </c>
      <c r="AY305" s="18" t="s">
        <v>161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83</v>
      </c>
      <c r="BK305" s="231">
        <f>ROUND(I305*H305,2)</f>
        <v>0</v>
      </c>
      <c r="BL305" s="18" t="s">
        <v>2067</v>
      </c>
      <c r="BM305" s="230" t="s">
        <v>1107</v>
      </c>
    </row>
    <row r="306" s="12" customFormat="1" ht="25.92" customHeight="1">
      <c r="A306" s="12"/>
      <c r="B306" s="204"/>
      <c r="C306" s="205"/>
      <c r="D306" s="206" t="s">
        <v>74</v>
      </c>
      <c r="E306" s="207" t="s">
        <v>1783</v>
      </c>
      <c r="F306" s="207" t="s">
        <v>1784</v>
      </c>
      <c r="G306" s="205"/>
      <c r="H306" s="205"/>
      <c r="I306" s="208"/>
      <c r="J306" s="209">
        <f>BK306</f>
        <v>0</v>
      </c>
      <c r="K306" s="205"/>
      <c r="L306" s="210"/>
      <c r="M306" s="211"/>
      <c r="N306" s="212"/>
      <c r="O306" s="212"/>
      <c r="P306" s="213">
        <f>P307+P311+P313</f>
        <v>0</v>
      </c>
      <c r="Q306" s="212"/>
      <c r="R306" s="213">
        <f>R307+R311+R313</f>
        <v>0</v>
      </c>
      <c r="S306" s="212"/>
      <c r="T306" s="214">
        <f>T307+T311+T313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5" t="s">
        <v>239</v>
      </c>
      <c r="AT306" s="216" t="s">
        <v>74</v>
      </c>
      <c r="AU306" s="216" t="s">
        <v>75</v>
      </c>
      <c r="AY306" s="215" t="s">
        <v>161</v>
      </c>
      <c r="BK306" s="217">
        <f>BK307+BK311+BK313</f>
        <v>0</v>
      </c>
    </row>
    <row r="307" s="12" customFormat="1" ht="22.8" customHeight="1">
      <c r="A307" s="12"/>
      <c r="B307" s="204"/>
      <c r="C307" s="205"/>
      <c r="D307" s="206" t="s">
        <v>74</v>
      </c>
      <c r="E307" s="287" t="s">
        <v>1785</v>
      </c>
      <c r="F307" s="287" t="s">
        <v>1786</v>
      </c>
      <c r="G307" s="205"/>
      <c r="H307" s="205"/>
      <c r="I307" s="208"/>
      <c r="J307" s="288">
        <f>BK307</f>
        <v>0</v>
      </c>
      <c r="K307" s="205"/>
      <c r="L307" s="210"/>
      <c r="M307" s="211"/>
      <c r="N307" s="212"/>
      <c r="O307" s="212"/>
      <c r="P307" s="213">
        <f>SUM(P308:P310)</f>
        <v>0</v>
      </c>
      <c r="Q307" s="212"/>
      <c r="R307" s="213">
        <f>SUM(R308:R310)</f>
        <v>0</v>
      </c>
      <c r="S307" s="212"/>
      <c r="T307" s="214">
        <f>SUM(T308:T310)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5" t="s">
        <v>239</v>
      </c>
      <c r="AT307" s="216" t="s">
        <v>74</v>
      </c>
      <c r="AU307" s="216" t="s">
        <v>83</v>
      </c>
      <c r="AY307" s="215" t="s">
        <v>161</v>
      </c>
      <c r="BK307" s="217">
        <f>SUM(BK308:BK310)</f>
        <v>0</v>
      </c>
    </row>
    <row r="308" s="2" customFormat="1" ht="16.5" customHeight="1">
      <c r="A308" s="39"/>
      <c r="B308" s="40"/>
      <c r="C308" s="218" t="s">
        <v>1124</v>
      </c>
      <c r="D308" s="218" t="s">
        <v>162</v>
      </c>
      <c r="E308" s="219" t="s">
        <v>2080</v>
      </c>
      <c r="F308" s="220" t="s">
        <v>2081</v>
      </c>
      <c r="G308" s="221" t="s">
        <v>431</v>
      </c>
      <c r="H308" s="222">
        <v>1</v>
      </c>
      <c r="I308" s="223"/>
      <c r="J308" s="224">
        <f>ROUND(I308*H308,2)</f>
        <v>0</v>
      </c>
      <c r="K308" s="225"/>
      <c r="L308" s="45"/>
      <c r="M308" s="226" t="s">
        <v>1</v>
      </c>
      <c r="N308" s="227" t="s">
        <v>40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164</v>
      </c>
      <c r="AT308" s="230" t="s">
        <v>162</v>
      </c>
      <c r="AU308" s="230" t="s">
        <v>85</v>
      </c>
      <c r="AY308" s="18" t="s">
        <v>161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83</v>
      </c>
      <c r="BK308" s="231">
        <f>ROUND(I308*H308,2)</f>
        <v>0</v>
      </c>
      <c r="BL308" s="18" t="s">
        <v>164</v>
      </c>
      <c r="BM308" s="230" t="s">
        <v>1114</v>
      </c>
    </row>
    <row r="309" s="2" customFormat="1" ht="16.5" customHeight="1">
      <c r="A309" s="39"/>
      <c r="B309" s="40"/>
      <c r="C309" s="218" t="s">
        <v>1128</v>
      </c>
      <c r="D309" s="218" t="s">
        <v>162</v>
      </c>
      <c r="E309" s="219" t="s">
        <v>2082</v>
      </c>
      <c r="F309" s="220" t="s">
        <v>2083</v>
      </c>
      <c r="G309" s="221" t="s">
        <v>622</v>
      </c>
      <c r="H309" s="222">
        <v>90</v>
      </c>
      <c r="I309" s="223"/>
      <c r="J309" s="224">
        <f>ROUND(I309*H309,2)</f>
        <v>0</v>
      </c>
      <c r="K309" s="225"/>
      <c r="L309" s="45"/>
      <c r="M309" s="226" t="s">
        <v>1</v>
      </c>
      <c r="N309" s="227" t="s">
        <v>40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164</v>
      </c>
      <c r="AT309" s="230" t="s">
        <v>162</v>
      </c>
      <c r="AU309" s="230" t="s">
        <v>85</v>
      </c>
      <c r="AY309" s="18" t="s">
        <v>161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83</v>
      </c>
      <c r="BK309" s="231">
        <f>ROUND(I309*H309,2)</f>
        <v>0</v>
      </c>
      <c r="BL309" s="18" t="s">
        <v>164</v>
      </c>
      <c r="BM309" s="230" t="s">
        <v>1119</v>
      </c>
    </row>
    <row r="310" s="2" customFormat="1" ht="16.5" customHeight="1">
      <c r="A310" s="39"/>
      <c r="B310" s="40"/>
      <c r="C310" s="218" t="s">
        <v>1136</v>
      </c>
      <c r="D310" s="218" t="s">
        <v>162</v>
      </c>
      <c r="E310" s="219" t="s">
        <v>1793</v>
      </c>
      <c r="F310" s="220" t="s">
        <v>1794</v>
      </c>
      <c r="G310" s="221" t="s">
        <v>431</v>
      </c>
      <c r="H310" s="222">
        <v>1</v>
      </c>
      <c r="I310" s="223"/>
      <c r="J310" s="224">
        <f>ROUND(I310*H310,2)</f>
        <v>0</v>
      </c>
      <c r="K310" s="225"/>
      <c r="L310" s="45"/>
      <c r="M310" s="226" t="s">
        <v>1</v>
      </c>
      <c r="N310" s="227" t="s">
        <v>40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164</v>
      </c>
      <c r="AT310" s="230" t="s">
        <v>162</v>
      </c>
      <c r="AU310" s="230" t="s">
        <v>85</v>
      </c>
      <c r="AY310" s="18" t="s">
        <v>161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83</v>
      </c>
      <c r="BK310" s="231">
        <f>ROUND(I310*H310,2)</f>
        <v>0</v>
      </c>
      <c r="BL310" s="18" t="s">
        <v>164</v>
      </c>
      <c r="BM310" s="230" t="s">
        <v>1123</v>
      </c>
    </row>
    <row r="311" s="12" customFormat="1" ht="22.8" customHeight="1">
      <c r="A311" s="12"/>
      <c r="B311" s="204"/>
      <c r="C311" s="205"/>
      <c r="D311" s="206" t="s">
        <v>74</v>
      </c>
      <c r="E311" s="287" t="s">
        <v>2084</v>
      </c>
      <c r="F311" s="287" t="s">
        <v>2085</v>
      </c>
      <c r="G311" s="205"/>
      <c r="H311" s="205"/>
      <c r="I311" s="208"/>
      <c r="J311" s="288">
        <f>BK311</f>
        <v>0</v>
      </c>
      <c r="K311" s="205"/>
      <c r="L311" s="210"/>
      <c r="M311" s="211"/>
      <c r="N311" s="212"/>
      <c r="O311" s="212"/>
      <c r="P311" s="213">
        <f>P312</f>
        <v>0</v>
      </c>
      <c r="Q311" s="212"/>
      <c r="R311" s="213">
        <f>R312</f>
        <v>0</v>
      </c>
      <c r="S311" s="212"/>
      <c r="T311" s="214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5" t="s">
        <v>239</v>
      </c>
      <c r="AT311" s="216" t="s">
        <v>74</v>
      </c>
      <c r="AU311" s="216" t="s">
        <v>83</v>
      </c>
      <c r="AY311" s="215" t="s">
        <v>161</v>
      </c>
      <c r="BK311" s="217">
        <f>BK312</f>
        <v>0</v>
      </c>
    </row>
    <row r="312" s="2" customFormat="1" ht="16.5" customHeight="1">
      <c r="A312" s="39"/>
      <c r="B312" s="40"/>
      <c r="C312" s="218" t="s">
        <v>1141</v>
      </c>
      <c r="D312" s="218" t="s">
        <v>162</v>
      </c>
      <c r="E312" s="219" t="s">
        <v>2086</v>
      </c>
      <c r="F312" s="220" t="s">
        <v>2087</v>
      </c>
      <c r="G312" s="221" t="s">
        <v>431</v>
      </c>
      <c r="H312" s="222">
        <v>1</v>
      </c>
      <c r="I312" s="223"/>
      <c r="J312" s="224">
        <f>ROUND(I312*H312,2)</f>
        <v>0</v>
      </c>
      <c r="K312" s="225"/>
      <c r="L312" s="45"/>
      <c r="M312" s="226" t="s">
        <v>1</v>
      </c>
      <c r="N312" s="227" t="s">
        <v>40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164</v>
      </c>
      <c r="AT312" s="230" t="s">
        <v>162</v>
      </c>
      <c r="AU312" s="230" t="s">
        <v>85</v>
      </c>
      <c r="AY312" s="18" t="s">
        <v>161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83</v>
      </c>
      <c r="BK312" s="231">
        <f>ROUND(I312*H312,2)</f>
        <v>0</v>
      </c>
      <c r="BL312" s="18" t="s">
        <v>164</v>
      </c>
      <c r="BM312" s="230" t="s">
        <v>1127</v>
      </c>
    </row>
    <row r="313" s="12" customFormat="1" ht="22.8" customHeight="1">
      <c r="A313" s="12"/>
      <c r="B313" s="204"/>
      <c r="C313" s="205"/>
      <c r="D313" s="206" t="s">
        <v>74</v>
      </c>
      <c r="E313" s="287" t="s">
        <v>1802</v>
      </c>
      <c r="F313" s="287" t="s">
        <v>1803</v>
      </c>
      <c r="G313" s="205"/>
      <c r="H313" s="205"/>
      <c r="I313" s="208"/>
      <c r="J313" s="288">
        <f>BK313</f>
        <v>0</v>
      </c>
      <c r="K313" s="205"/>
      <c r="L313" s="210"/>
      <c r="M313" s="211"/>
      <c r="N313" s="212"/>
      <c r="O313" s="212"/>
      <c r="P313" s="213">
        <f>SUM(P314:P315)</f>
        <v>0</v>
      </c>
      <c r="Q313" s="212"/>
      <c r="R313" s="213">
        <f>SUM(R314:R315)</f>
        <v>0</v>
      </c>
      <c r="S313" s="212"/>
      <c r="T313" s="214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5" t="s">
        <v>239</v>
      </c>
      <c r="AT313" s="216" t="s">
        <v>74</v>
      </c>
      <c r="AU313" s="216" t="s">
        <v>83</v>
      </c>
      <c r="AY313" s="215" t="s">
        <v>161</v>
      </c>
      <c r="BK313" s="217">
        <f>SUM(BK314:BK315)</f>
        <v>0</v>
      </c>
    </row>
    <row r="314" s="2" customFormat="1" ht="16.5" customHeight="1">
      <c r="A314" s="39"/>
      <c r="B314" s="40"/>
      <c r="C314" s="218" t="s">
        <v>654</v>
      </c>
      <c r="D314" s="218" t="s">
        <v>162</v>
      </c>
      <c r="E314" s="219" t="s">
        <v>2088</v>
      </c>
      <c r="F314" s="220" t="s">
        <v>2089</v>
      </c>
      <c r="G314" s="221" t="s">
        <v>431</v>
      </c>
      <c r="H314" s="222">
        <v>1</v>
      </c>
      <c r="I314" s="223"/>
      <c r="J314" s="224">
        <f>ROUND(I314*H314,2)</f>
        <v>0</v>
      </c>
      <c r="K314" s="225"/>
      <c r="L314" s="45"/>
      <c r="M314" s="226" t="s">
        <v>1</v>
      </c>
      <c r="N314" s="227" t="s">
        <v>40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164</v>
      </c>
      <c r="AT314" s="230" t="s">
        <v>162</v>
      </c>
      <c r="AU314" s="230" t="s">
        <v>85</v>
      </c>
      <c r="AY314" s="18" t="s">
        <v>161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83</v>
      </c>
      <c r="BK314" s="231">
        <f>ROUND(I314*H314,2)</f>
        <v>0</v>
      </c>
      <c r="BL314" s="18" t="s">
        <v>164</v>
      </c>
      <c r="BM314" s="230" t="s">
        <v>1131</v>
      </c>
    </row>
    <row r="315" s="2" customFormat="1" ht="16.5" customHeight="1">
      <c r="A315" s="39"/>
      <c r="B315" s="40"/>
      <c r="C315" s="218" t="s">
        <v>1150</v>
      </c>
      <c r="D315" s="218" t="s">
        <v>162</v>
      </c>
      <c r="E315" s="219" t="s">
        <v>2090</v>
      </c>
      <c r="F315" s="220" t="s">
        <v>2091</v>
      </c>
      <c r="G315" s="221" t="s">
        <v>431</v>
      </c>
      <c r="H315" s="222">
        <v>1</v>
      </c>
      <c r="I315" s="223"/>
      <c r="J315" s="224">
        <f>ROUND(I315*H315,2)</f>
        <v>0</v>
      </c>
      <c r="K315" s="225"/>
      <c r="L315" s="45"/>
      <c r="M315" s="293" t="s">
        <v>1</v>
      </c>
      <c r="N315" s="294" t="s">
        <v>40</v>
      </c>
      <c r="O315" s="295"/>
      <c r="P315" s="296">
        <f>O315*H315</f>
        <v>0</v>
      </c>
      <c r="Q315" s="296">
        <v>0</v>
      </c>
      <c r="R315" s="296">
        <f>Q315*H315</f>
        <v>0</v>
      </c>
      <c r="S315" s="296">
        <v>0</v>
      </c>
      <c r="T315" s="29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164</v>
      </c>
      <c r="AT315" s="230" t="s">
        <v>162</v>
      </c>
      <c r="AU315" s="230" t="s">
        <v>85</v>
      </c>
      <c r="AY315" s="18" t="s">
        <v>161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83</v>
      </c>
      <c r="BK315" s="231">
        <f>ROUND(I315*H315,2)</f>
        <v>0</v>
      </c>
      <c r="BL315" s="18" t="s">
        <v>164</v>
      </c>
      <c r="BM315" s="230" t="s">
        <v>1139</v>
      </c>
    </row>
    <row r="316" s="2" customFormat="1" ht="6.96" customHeight="1">
      <c r="A316" s="39"/>
      <c r="B316" s="67"/>
      <c r="C316" s="68"/>
      <c r="D316" s="68"/>
      <c r="E316" s="68"/>
      <c r="F316" s="68"/>
      <c r="G316" s="68"/>
      <c r="H316" s="68"/>
      <c r="I316" s="68"/>
      <c r="J316" s="68"/>
      <c r="K316" s="68"/>
      <c r="L316" s="45"/>
      <c r="M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</row>
  </sheetData>
  <sheetProtection sheet="1" autoFilter="0" formatColumns="0" formatRows="0" objects="1" scenarios="1" spinCount="100000" saltValue="zwuG2XxRXTvaffHl3YRiz1pgpmCq8OWyyVtFTGwHUq5ExDLvlYjYZpzMt+PZGpdi22ShUDEe74eNjzYOwn585w==" hashValue="/hhNtLl6Fn/mIL0Wypol1uOgFCGOMh1pUvJ/wUcnKF6uYlTWlzE2Nyxcsbsn+3/XLZonKtUnKDVngq2vpIc44A==" algorithmName="SHA-512" password="CC35"/>
  <autoFilter ref="C126:K31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budovy koupaliště Šternberk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 Štěpán Hanus, Dolní Kounice, GSM 608 621 215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ROUND((SUM(BE123:BE176)),  2)</f>
        <v>0</v>
      </c>
      <c r="G33" s="39"/>
      <c r="H33" s="39"/>
      <c r="I33" s="156">
        <v>0.20999999999999999</v>
      </c>
      <c r="J33" s="155">
        <f>ROUND(((SUM(BE123:BE176))*I33),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ROUND((SUM(BF123:BF176)),  2)</f>
        <v>0</v>
      </c>
      <c r="G34" s="39"/>
      <c r="H34" s="39"/>
      <c r="I34" s="156">
        <v>0.12</v>
      </c>
      <c r="J34" s="155">
        <f>ROUND(((SUM(BF123:BF176))*I34),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ROUND((SUM(BG123:BG176)),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ROUND((SUM(BH123:BH176)),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ROUND((SUM(BI123:BI176)),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budovy koupaliště Šternberk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Ústřední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Štěpán Hanus, Dolní Kounice, GSM 608 621 215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2093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2094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2095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2096</v>
      </c>
      <c r="E100" s="189"/>
      <c r="F100" s="189"/>
      <c r="G100" s="189"/>
      <c r="H100" s="189"/>
      <c r="I100" s="189"/>
      <c r="J100" s="190">
        <f>J139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2097</v>
      </c>
      <c r="E101" s="189"/>
      <c r="F101" s="189"/>
      <c r="G101" s="189"/>
      <c r="H101" s="189"/>
      <c r="I101" s="189"/>
      <c r="J101" s="190">
        <f>J149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2098</v>
      </c>
      <c r="E102" s="189"/>
      <c r="F102" s="189"/>
      <c r="G102" s="189"/>
      <c r="H102" s="189"/>
      <c r="I102" s="189"/>
      <c r="J102" s="190">
        <f>J161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2099</v>
      </c>
      <c r="E103" s="183"/>
      <c r="F103" s="183"/>
      <c r="G103" s="183"/>
      <c r="H103" s="183"/>
      <c r="I103" s="183"/>
      <c r="J103" s="184">
        <f>J175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Úpravy budovy koupaliště Šternberk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108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04 - Ústřední vytápění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13. 1. 2025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30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32</v>
      </c>
      <c r="J120" s="37" t="str">
        <f>E24</f>
        <v>Ing. Štěpán Hanus, Dolní Kounice, GSM 608 621 215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148</v>
      </c>
      <c r="D122" s="195" t="s">
        <v>60</v>
      </c>
      <c r="E122" s="195" t="s">
        <v>56</v>
      </c>
      <c r="F122" s="195" t="s">
        <v>57</v>
      </c>
      <c r="G122" s="195" t="s">
        <v>149</v>
      </c>
      <c r="H122" s="195" t="s">
        <v>150</v>
      </c>
      <c r="I122" s="195" t="s">
        <v>151</v>
      </c>
      <c r="J122" s="196" t="s">
        <v>112</v>
      </c>
      <c r="K122" s="197" t="s">
        <v>152</v>
      </c>
      <c r="L122" s="198"/>
      <c r="M122" s="101" t="s">
        <v>1</v>
      </c>
      <c r="N122" s="102" t="s">
        <v>39</v>
      </c>
      <c r="O122" s="102" t="s">
        <v>153</v>
      </c>
      <c r="P122" s="102" t="s">
        <v>154</v>
      </c>
      <c r="Q122" s="102" t="s">
        <v>155</v>
      </c>
      <c r="R122" s="102" t="s">
        <v>156</v>
      </c>
      <c r="S122" s="102" t="s">
        <v>157</v>
      </c>
      <c r="T122" s="103" t="s">
        <v>158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159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P124+P175</f>
        <v>0</v>
      </c>
      <c r="Q123" s="105"/>
      <c r="R123" s="201">
        <f>R124+R175</f>
        <v>1.1459699999999999</v>
      </c>
      <c r="S123" s="105"/>
      <c r="T123" s="202">
        <f>T124+T175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74</v>
      </c>
      <c r="AU123" s="18" t="s">
        <v>114</v>
      </c>
      <c r="BK123" s="203">
        <f>BK124+BK175</f>
        <v>0</v>
      </c>
    </row>
    <row r="124" s="12" customFormat="1" ht="25.92" customHeight="1">
      <c r="A124" s="12"/>
      <c r="B124" s="204"/>
      <c r="C124" s="205"/>
      <c r="D124" s="206" t="s">
        <v>74</v>
      </c>
      <c r="E124" s="207" t="s">
        <v>1414</v>
      </c>
      <c r="F124" s="207" t="s">
        <v>2100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P125+P132+P139+P149+P161</f>
        <v>0</v>
      </c>
      <c r="Q124" s="212"/>
      <c r="R124" s="213">
        <f>R125+R132+R139+R149+R161</f>
        <v>1.1459699999999999</v>
      </c>
      <c r="S124" s="212"/>
      <c r="T124" s="214">
        <f>T125+T132+T139+T149+T161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85</v>
      </c>
      <c r="AT124" s="216" t="s">
        <v>74</v>
      </c>
      <c r="AU124" s="216" t="s">
        <v>75</v>
      </c>
      <c r="AY124" s="215" t="s">
        <v>161</v>
      </c>
      <c r="BK124" s="217">
        <f>BK125+BK132+BK139+BK149+BK161</f>
        <v>0</v>
      </c>
    </row>
    <row r="125" s="12" customFormat="1" ht="22.8" customHeight="1">
      <c r="A125" s="12"/>
      <c r="B125" s="204"/>
      <c r="C125" s="205"/>
      <c r="D125" s="206" t="s">
        <v>74</v>
      </c>
      <c r="E125" s="287" t="s">
        <v>2101</v>
      </c>
      <c r="F125" s="287" t="s">
        <v>2102</v>
      </c>
      <c r="G125" s="205"/>
      <c r="H125" s="205"/>
      <c r="I125" s="208"/>
      <c r="J125" s="288">
        <f>BK125</f>
        <v>0</v>
      </c>
      <c r="K125" s="205"/>
      <c r="L125" s="210"/>
      <c r="M125" s="211"/>
      <c r="N125" s="212"/>
      <c r="O125" s="212"/>
      <c r="P125" s="213">
        <f>SUM(P126:P131)</f>
        <v>0</v>
      </c>
      <c r="Q125" s="212"/>
      <c r="R125" s="213">
        <f>SUM(R126:R131)</f>
        <v>0.038859999999999992</v>
      </c>
      <c r="S125" s="212"/>
      <c r="T125" s="214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85</v>
      </c>
      <c r="AT125" s="216" t="s">
        <v>74</v>
      </c>
      <c r="AU125" s="216" t="s">
        <v>83</v>
      </c>
      <c r="AY125" s="215" t="s">
        <v>161</v>
      </c>
      <c r="BK125" s="217">
        <f>SUM(BK126:BK131)</f>
        <v>0</v>
      </c>
    </row>
    <row r="126" s="2" customFormat="1" ht="37.8" customHeight="1">
      <c r="A126" s="39"/>
      <c r="B126" s="40"/>
      <c r="C126" s="218" t="s">
        <v>83</v>
      </c>
      <c r="D126" s="218" t="s">
        <v>162</v>
      </c>
      <c r="E126" s="219" t="s">
        <v>2103</v>
      </c>
      <c r="F126" s="220" t="s">
        <v>2104</v>
      </c>
      <c r="G126" s="221" t="s">
        <v>2105</v>
      </c>
      <c r="H126" s="222">
        <v>1</v>
      </c>
      <c r="I126" s="223"/>
      <c r="J126" s="224">
        <f>ROUND(I126*H126,2)</f>
        <v>0</v>
      </c>
      <c r="K126" s="225"/>
      <c r="L126" s="45"/>
      <c r="M126" s="226" t="s">
        <v>1</v>
      </c>
      <c r="N126" s="227" t="s">
        <v>40</v>
      </c>
      <c r="O126" s="92"/>
      <c r="P126" s="228">
        <f>O126*H126</f>
        <v>0</v>
      </c>
      <c r="Q126" s="228">
        <v>0.031489999999999997</v>
      </c>
      <c r="R126" s="228">
        <f>Q126*H126</f>
        <v>0.031489999999999997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254</v>
      </c>
      <c r="AT126" s="230" t="s">
        <v>162</v>
      </c>
      <c r="AU126" s="230" t="s">
        <v>85</v>
      </c>
      <c r="AY126" s="18" t="s">
        <v>161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83</v>
      </c>
      <c r="BK126" s="231">
        <f>ROUND(I126*H126,2)</f>
        <v>0</v>
      </c>
      <c r="BL126" s="18" t="s">
        <v>254</v>
      </c>
      <c r="BM126" s="230" t="s">
        <v>85</v>
      </c>
    </row>
    <row r="127" s="2" customFormat="1" ht="24.15" customHeight="1">
      <c r="A127" s="39"/>
      <c r="B127" s="40"/>
      <c r="C127" s="218" t="s">
        <v>85</v>
      </c>
      <c r="D127" s="218" t="s">
        <v>162</v>
      </c>
      <c r="E127" s="219" t="s">
        <v>2106</v>
      </c>
      <c r="F127" s="220" t="s">
        <v>2107</v>
      </c>
      <c r="G127" s="221" t="s">
        <v>2105</v>
      </c>
      <c r="H127" s="222">
        <v>1</v>
      </c>
      <c r="I127" s="223"/>
      <c r="J127" s="224">
        <f>ROUND(I127*H127,2)</f>
        <v>0</v>
      </c>
      <c r="K127" s="225"/>
      <c r="L127" s="45"/>
      <c r="M127" s="226" t="s">
        <v>1</v>
      </c>
      <c r="N127" s="227" t="s">
        <v>40</v>
      </c>
      <c r="O127" s="92"/>
      <c r="P127" s="228">
        <f>O127*H127</f>
        <v>0</v>
      </c>
      <c r="Q127" s="228">
        <v>0.00249</v>
      </c>
      <c r="R127" s="228">
        <f>Q127*H127</f>
        <v>0.00249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254</v>
      </c>
      <c r="AT127" s="230" t="s">
        <v>162</v>
      </c>
      <c r="AU127" s="230" t="s">
        <v>85</v>
      </c>
      <c r="AY127" s="18" t="s">
        <v>161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83</v>
      </c>
      <c r="BK127" s="231">
        <f>ROUND(I127*H127,2)</f>
        <v>0</v>
      </c>
      <c r="BL127" s="18" t="s">
        <v>254</v>
      </c>
      <c r="BM127" s="230" t="s">
        <v>164</v>
      </c>
    </row>
    <row r="128" s="2" customFormat="1" ht="24.15" customHeight="1">
      <c r="A128" s="39"/>
      <c r="B128" s="40"/>
      <c r="C128" s="218" t="s">
        <v>366</v>
      </c>
      <c r="D128" s="218" t="s">
        <v>162</v>
      </c>
      <c r="E128" s="219" t="s">
        <v>2108</v>
      </c>
      <c r="F128" s="220" t="s">
        <v>2109</v>
      </c>
      <c r="G128" s="221" t="s">
        <v>2105</v>
      </c>
      <c r="H128" s="222">
        <v>1</v>
      </c>
      <c r="I128" s="223"/>
      <c r="J128" s="224">
        <f>ROUND(I128*H128,2)</f>
        <v>0</v>
      </c>
      <c r="K128" s="225"/>
      <c r="L128" s="45"/>
      <c r="M128" s="226" t="s">
        <v>1</v>
      </c>
      <c r="N128" s="227" t="s">
        <v>40</v>
      </c>
      <c r="O128" s="92"/>
      <c r="P128" s="228">
        <f>O128*H128</f>
        <v>0</v>
      </c>
      <c r="Q128" s="228">
        <v>0.00249</v>
      </c>
      <c r="R128" s="228">
        <f>Q128*H128</f>
        <v>0.00249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254</v>
      </c>
      <c r="AT128" s="230" t="s">
        <v>162</v>
      </c>
      <c r="AU128" s="230" t="s">
        <v>85</v>
      </c>
      <c r="AY128" s="18" t="s">
        <v>161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254</v>
      </c>
      <c r="BM128" s="230" t="s">
        <v>226</v>
      </c>
    </row>
    <row r="129" s="2" customFormat="1" ht="37.8" customHeight="1">
      <c r="A129" s="39"/>
      <c r="B129" s="40"/>
      <c r="C129" s="218" t="s">
        <v>216</v>
      </c>
      <c r="D129" s="218" t="s">
        <v>162</v>
      </c>
      <c r="E129" s="219" t="s">
        <v>2110</v>
      </c>
      <c r="F129" s="220" t="s">
        <v>2111</v>
      </c>
      <c r="G129" s="221" t="s">
        <v>2105</v>
      </c>
      <c r="H129" s="222">
        <v>1</v>
      </c>
      <c r="I129" s="223"/>
      <c r="J129" s="224">
        <f>ROUND(I129*H129,2)</f>
        <v>0</v>
      </c>
      <c r="K129" s="225"/>
      <c r="L129" s="45"/>
      <c r="M129" s="226" t="s">
        <v>1</v>
      </c>
      <c r="N129" s="227" t="s">
        <v>40</v>
      </c>
      <c r="O129" s="92"/>
      <c r="P129" s="228">
        <f>O129*H129</f>
        <v>0</v>
      </c>
      <c r="Q129" s="228">
        <v>0.00149</v>
      </c>
      <c r="R129" s="228">
        <f>Q129*H129</f>
        <v>0.00149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254</v>
      </c>
      <c r="AT129" s="230" t="s">
        <v>162</v>
      </c>
      <c r="AU129" s="230" t="s">
        <v>85</v>
      </c>
      <c r="AY129" s="18" t="s">
        <v>161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83</v>
      </c>
      <c r="BK129" s="231">
        <f>ROUND(I129*H129,2)</f>
        <v>0</v>
      </c>
      <c r="BL129" s="18" t="s">
        <v>254</v>
      </c>
      <c r="BM129" s="230" t="s">
        <v>237</v>
      </c>
    </row>
    <row r="130" s="2" customFormat="1" ht="24.15" customHeight="1">
      <c r="A130" s="39"/>
      <c r="B130" s="40"/>
      <c r="C130" s="218" t="s">
        <v>164</v>
      </c>
      <c r="D130" s="218" t="s">
        <v>162</v>
      </c>
      <c r="E130" s="219" t="s">
        <v>2112</v>
      </c>
      <c r="F130" s="220" t="s">
        <v>2113</v>
      </c>
      <c r="G130" s="221" t="s">
        <v>622</v>
      </c>
      <c r="H130" s="222">
        <v>2</v>
      </c>
      <c r="I130" s="223"/>
      <c r="J130" s="224">
        <f>ROUND(I130*H130,2)</f>
        <v>0</v>
      </c>
      <c r="K130" s="225"/>
      <c r="L130" s="45"/>
      <c r="M130" s="226" t="s">
        <v>1</v>
      </c>
      <c r="N130" s="227" t="s">
        <v>40</v>
      </c>
      <c r="O130" s="92"/>
      <c r="P130" s="228">
        <f>O130*H130</f>
        <v>0</v>
      </c>
      <c r="Q130" s="228">
        <v>0.00044999999999999999</v>
      </c>
      <c r="R130" s="228">
        <f>Q130*H130</f>
        <v>0.00089999999999999998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254</v>
      </c>
      <c r="AT130" s="230" t="s">
        <v>162</v>
      </c>
      <c r="AU130" s="230" t="s">
        <v>85</v>
      </c>
      <c r="AY130" s="18" t="s">
        <v>161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83</v>
      </c>
      <c r="BK130" s="231">
        <f>ROUND(I130*H130,2)</f>
        <v>0</v>
      </c>
      <c r="BL130" s="18" t="s">
        <v>254</v>
      </c>
      <c r="BM130" s="230" t="s">
        <v>242</v>
      </c>
    </row>
    <row r="131" s="2" customFormat="1" ht="21.75" customHeight="1">
      <c r="A131" s="39"/>
      <c r="B131" s="40"/>
      <c r="C131" s="218" t="s">
        <v>239</v>
      </c>
      <c r="D131" s="218" t="s">
        <v>162</v>
      </c>
      <c r="E131" s="219" t="s">
        <v>2114</v>
      </c>
      <c r="F131" s="220" t="s">
        <v>2115</v>
      </c>
      <c r="G131" s="221" t="s">
        <v>328</v>
      </c>
      <c r="H131" s="222">
        <v>0.039</v>
      </c>
      <c r="I131" s="223"/>
      <c r="J131" s="224">
        <f>ROUND(I131*H131,2)</f>
        <v>0</v>
      </c>
      <c r="K131" s="225"/>
      <c r="L131" s="45"/>
      <c r="M131" s="226" t="s">
        <v>1</v>
      </c>
      <c r="N131" s="227" t="s">
        <v>40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254</v>
      </c>
      <c r="AT131" s="230" t="s">
        <v>162</v>
      </c>
      <c r="AU131" s="230" t="s">
        <v>85</v>
      </c>
      <c r="AY131" s="18" t="s">
        <v>161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83</v>
      </c>
      <c r="BK131" s="231">
        <f>ROUND(I131*H131,2)</f>
        <v>0</v>
      </c>
      <c r="BL131" s="18" t="s">
        <v>254</v>
      </c>
      <c r="BM131" s="230" t="s">
        <v>8</v>
      </c>
    </row>
    <row r="132" s="12" customFormat="1" ht="22.8" customHeight="1">
      <c r="A132" s="12"/>
      <c r="B132" s="204"/>
      <c r="C132" s="205"/>
      <c r="D132" s="206" t="s">
        <v>74</v>
      </c>
      <c r="E132" s="287" t="s">
        <v>2116</v>
      </c>
      <c r="F132" s="287" t="s">
        <v>2117</v>
      </c>
      <c r="G132" s="205"/>
      <c r="H132" s="205"/>
      <c r="I132" s="208"/>
      <c r="J132" s="288">
        <f>BK132</f>
        <v>0</v>
      </c>
      <c r="K132" s="205"/>
      <c r="L132" s="210"/>
      <c r="M132" s="211"/>
      <c r="N132" s="212"/>
      <c r="O132" s="212"/>
      <c r="P132" s="213">
        <f>SUM(P133:P138)</f>
        <v>0</v>
      </c>
      <c r="Q132" s="212"/>
      <c r="R132" s="213">
        <f>SUM(R133:R138)</f>
        <v>0.11805</v>
      </c>
      <c r="S132" s="212"/>
      <c r="T132" s="214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85</v>
      </c>
      <c r="AT132" s="216" t="s">
        <v>74</v>
      </c>
      <c r="AU132" s="216" t="s">
        <v>83</v>
      </c>
      <c r="AY132" s="215" t="s">
        <v>161</v>
      </c>
      <c r="BK132" s="217">
        <f>SUM(BK133:BK138)</f>
        <v>0</v>
      </c>
    </row>
    <row r="133" s="2" customFormat="1" ht="33" customHeight="1">
      <c r="A133" s="39"/>
      <c r="B133" s="40"/>
      <c r="C133" s="218" t="s">
        <v>226</v>
      </c>
      <c r="D133" s="218" t="s">
        <v>162</v>
      </c>
      <c r="E133" s="219" t="s">
        <v>2118</v>
      </c>
      <c r="F133" s="220" t="s">
        <v>2119</v>
      </c>
      <c r="G133" s="221" t="s">
        <v>2105</v>
      </c>
      <c r="H133" s="222">
        <v>1</v>
      </c>
      <c r="I133" s="223"/>
      <c r="J133" s="224">
        <f>ROUND(I133*H133,2)</f>
        <v>0</v>
      </c>
      <c r="K133" s="225"/>
      <c r="L133" s="45"/>
      <c r="M133" s="226" t="s">
        <v>1</v>
      </c>
      <c r="N133" s="227" t="s">
        <v>40</v>
      </c>
      <c r="O133" s="92"/>
      <c r="P133" s="228">
        <f>O133*H133</f>
        <v>0</v>
      </c>
      <c r="Q133" s="228">
        <v>0.10281</v>
      </c>
      <c r="R133" s="228">
        <f>Q133*H133</f>
        <v>0.10281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254</v>
      </c>
      <c r="AT133" s="230" t="s">
        <v>162</v>
      </c>
      <c r="AU133" s="230" t="s">
        <v>85</v>
      </c>
      <c r="AY133" s="18" t="s">
        <v>161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83</v>
      </c>
      <c r="BK133" s="231">
        <f>ROUND(I133*H133,2)</f>
        <v>0</v>
      </c>
      <c r="BL133" s="18" t="s">
        <v>254</v>
      </c>
      <c r="BM133" s="230" t="s">
        <v>250</v>
      </c>
    </row>
    <row r="134" s="2" customFormat="1" ht="37.8" customHeight="1">
      <c r="A134" s="39"/>
      <c r="B134" s="40"/>
      <c r="C134" s="218" t="s">
        <v>247</v>
      </c>
      <c r="D134" s="218" t="s">
        <v>162</v>
      </c>
      <c r="E134" s="219" t="s">
        <v>2120</v>
      </c>
      <c r="F134" s="220" t="s">
        <v>2121</v>
      </c>
      <c r="G134" s="221" t="s">
        <v>2105</v>
      </c>
      <c r="H134" s="222">
        <v>1</v>
      </c>
      <c r="I134" s="223"/>
      <c r="J134" s="224">
        <f>ROUND(I134*H134,2)</f>
        <v>0</v>
      </c>
      <c r="K134" s="225"/>
      <c r="L134" s="45"/>
      <c r="M134" s="226" t="s">
        <v>1</v>
      </c>
      <c r="N134" s="227" t="s">
        <v>40</v>
      </c>
      <c r="O134" s="92"/>
      <c r="P134" s="228">
        <f>O134*H134</f>
        <v>0</v>
      </c>
      <c r="Q134" s="228">
        <v>0.01038</v>
      </c>
      <c r="R134" s="228">
        <f>Q134*H134</f>
        <v>0.01038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254</v>
      </c>
      <c r="AT134" s="230" t="s">
        <v>162</v>
      </c>
      <c r="AU134" s="230" t="s">
        <v>85</v>
      </c>
      <c r="AY134" s="18" t="s">
        <v>161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254</v>
      </c>
      <c r="BM134" s="230" t="s">
        <v>254</v>
      </c>
    </row>
    <row r="135" s="2" customFormat="1" ht="33" customHeight="1">
      <c r="A135" s="39"/>
      <c r="B135" s="40"/>
      <c r="C135" s="218" t="s">
        <v>237</v>
      </c>
      <c r="D135" s="218" t="s">
        <v>162</v>
      </c>
      <c r="E135" s="219" t="s">
        <v>2122</v>
      </c>
      <c r="F135" s="220" t="s">
        <v>2123</v>
      </c>
      <c r="G135" s="221" t="s">
        <v>2105</v>
      </c>
      <c r="H135" s="222">
        <v>1</v>
      </c>
      <c r="I135" s="223"/>
      <c r="J135" s="224">
        <f>ROUND(I135*H135,2)</f>
        <v>0</v>
      </c>
      <c r="K135" s="225"/>
      <c r="L135" s="45"/>
      <c r="M135" s="226" t="s">
        <v>1</v>
      </c>
      <c r="N135" s="227" t="s">
        <v>40</v>
      </c>
      <c r="O135" s="92"/>
      <c r="P135" s="228">
        <f>O135*H135</f>
        <v>0</v>
      </c>
      <c r="Q135" s="228">
        <v>0.0018799999999999999</v>
      </c>
      <c r="R135" s="228">
        <f>Q135*H135</f>
        <v>0.0018799999999999999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254</v>
      </c>
      <c r="AT135" s="230" t="s">
        <v>162</v>
      </c>
      <c r="AU135" s="230" t="s">
        <v>85</v>
      </c>
      <c r="AY135" s="18" t="s">
        <v>161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83</v>
      </c>
      <c r="BK135" s="231">
        <f>ROUND(I135*H135,2)</f>
        <v>0</v>
      </c>
      <c r="BL135" s="18" t="s">
        <v>254</v>
      </c>
      <c r="BM135" s="230" t="s">
        <v>263</v>
      </c>
    </row>
    <row r="136" s="2" customFormat="1" ht="33" customHeight="1">
      <c r="A136" s="39"/>
      <c r="B136" s="40"/>
      <c r="C136" s="218" t="s">
        <v>259</v>
      </c>
      <c r="D136" s="218" t="s">
        <v>162</v>
      </c>
      <c r="E136" s="219" t="s">
        <v>2124</v>
      </c>
      <c r="F136" s="220" t="s">
        <v>2125</v>
      </c>
      <c r="G136" s="221" t="s">
        <v>2105</v>
      </c>
      <c r="H136" s="222">
        <v>1</v>
      </c>
      <c r="I136" s="223"/>
      <c r="J136" s="224">
        <f>ROUND(I136*H136,2)</f>
        <v>0</v>
      </c>
      <c r="K136" s="225"/>
      <c r="L136" s="45"/>
      <c r="M136" s="226" t="s">
        <v>1</v>
      </c>
      <c r="N136" s="227" t="s">
        <v>40</v>
      </c>
      <c r="O136" s="92"/>
      <c r="P136" s="228">
        <f>O136*H136</f>
        <v>0</v>
      </c>
      <c r="Q136" s="228">
        <v>0.00298</v>
      </c>
      <c r="R136" s="228">
        <f>Q136*H136</f>
        <v>0.00298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254</v>
      </c>
      <c r="AT136" s="230" t="s">
        <v>162</v>
      </c>
      <c r="AU136" s="230" t="s">
        <v>85</v>
      </c>
      <c r="AY136" s="18" t="s">
        <v>161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83</v>
      </c>
      <c r="BK136" s="231">
        <f>ROUND(I136*H136,2)</f>
        <v>0</v>
      </c>
      <c r="BL136" s="18" t="s">
        <v>254</v>
      </c>
      <c r="BM136" s="230" t="s">
        <v>266</v>
      </c>
    </row>
    <row r="137" s="2" customFormat="1" ht="16.5" customHeight="1">
      <c r="A137" s="39"/>
      <c r="B137" s="40"/>
      <c r="C137" s="218" t="s">
        <v>242</v>
      </c>
      <c r="D137" s="218" t="s">
        <v>162</v>
      </c>
      <c r="E137" s="219" t="s">
        <v>2126</v>
      </c>
      <c r="F137" s="220" t="s">
        <v>2127</v>
      </c>
      <c r="G137" s="221" t="s">
        <v>431</v>
      </c>
      <c r="H137" s="222">
        <v>1</v>
      </c>
      <c r="I137" s="223"/>
      <c r="J137" s="224">
        <f>ROUND(I137*H137,2)</f>
        <v>0</v>
      </c>
      <c r="K137" s="225"/>
      <c r="L137" s="45"/>
      <c r="M137" s="226" t="s">
        <v>1</v>
      </c>
      <c r="N137" s="227" t="s">
        <v>40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254</v>
      </c>
      <c r="AT137" s="230" t="s">
        <v>162</v>
      </c>
      <c r="AU137" s="230" t="s">
        <v>85</v>
      </c>
      <c r="AY137" s="18" t="s">
        <v>161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83</v>
      </c>
      <c r="BK137" s="231">
        <f>ROUND(I137*H137,2)</f>
        <v>0</v>
      </c>
      <c r="BL137" s="18" t="s">
        <v>254</v>
      </c>
      <c r="BM137" s="230" t="s">
        <v>269</v>
      </c>
    </row>
    <row r="138" s="2" customFormat="1" ht="21.75" customHeight="1">
      <c r="A138" s="39"/>
      <c r="B138" s="40"/>
      <c r="C138" s="218" t="s">
        <v>257</v>
      </c>
      <c r="D138" s="218" t="s">
        <v>162</v>
      </c>
      <c r="E138" s="219" t="s">
        <v>2128</v>
      </c>
      <c r="F138" s="220" t="s">
        <v>2129</v>
      </c>
      <c r="G138" s="221" t="s">
        <v>328</v>
      </c>
      <c r="H138" s="222">
        <v>0.11799999999999999</v>
      </c>
      <c r="I138" s="223"/>
      <c r="J138" s="224">
        <f>ROUND(I138*H138,2)</f>
        <v>0</v>
      </c>
      <c r="K138" s="225"/>
      <c r="L138" s="45"/>
      <c r="M138" s="226" t="s">
        <v>1</v>
      </c>
      <c r="N138" s="227" t="s">
        <v>40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254</v>
      </c>
      <c r="AT138" s="230" t="s">
        <v>162</v>
      </c>
      <c r="AU138" s="230" t="s">
        <v>85</v>
      </c>
      <c r="AY138" s="18" t="s">
        <v>161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254</v>
      </c>
      <c r="BM138" s="230" t="s">
        <v>273</v>
      </c>
    </row>
    <row r="139" s="12" customFormat="1" ht="22.8" customHeight="1">
      <c r="A139" s="12"/>
      <c r="B139" s="204"/>
      <c r="C139" s="205"/>
      <c r="D139" s="206" t="s">
        <v>74</v>
      </c>
      <c r="E139" s="287" t="s">
        <v>2130</v>
      </c>
      <c r="F139" s="287" t="s">
        <v>2131</v>
      </c>
      <c r="G139" s="205"/>
      <c r="H139" s="205"/>
      <c r="I139" s="208"/>
      <c r="J139" s="288">
        <f>BK139</f>
        <v>0</v>
      </c>
      <c r="K139" s="205"/>
      <c r="L139" s="210"/>
      <c r="M139" s="211"/>
      <c r="N139" s="212"/>
      <c r="O139" s="212"/>
      <c r="P139" s="213">
        <f>SUM(P140:P148)</f>
        <v>0</v>
      </c>
      <c r="Q139" s="212"/>
      <c r="R139" s="213">
        <f>SUM(R140:R148)</f>
        <v>0.089440000000000006</v>
      </c>
      <c r="S139" s="212"/>
      <c r="T139" s="214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85</v>
      </c>
      <c r="AT139" s="216" t="s">
        <v>74</v>
      </c>
      <c r="AU139" s="216" t="s">
        <v>83</v>
      </c>
      <c r="AY139" s="215" t="s">
        <v>161</v>
      </c>
      <c r="BK139" s="217">
        <f>SUM(BK140:BK148)</f>
        <v>0</v>
      </c>
    </row>
    <row r="140" s="2" customFormat="1" ht="24.15" customHeight="1">
      <c r="A140" s="39"/>
      <c r="B140" s="40"/>
      <c r="C140" s="218" t="s">
        <v>8</v>
      </c>
      <c r="D140" s="218" t="s">
        <v>162</v>
      </c>
      <c r="E140" s="219" t="s">
        <v>2132</v>
      </c>
      <c r="F140" s="220" t="s">
        <v>2133</v>
      </c>
      <c r="G140" s="221" t="s">
        <v>622</v>
      </c>
      <c r="H140" s="222">
        <v>2</v>
      </c>
      <c r="I140" s="223"/>
      <c r="J140" s="224">
        <f>ROUND(I140*H140,2)</f>
        <v>0</v>
      </c>
      <c r="K140" s="225"/>
      <c r="L140" s="45"/>
      <c r="M140" s="226" t="s">
        <v>1</v>
      </c>
      <c r="N140" s="227" t="s">
        <v>40</v>
      </c>
      <c r="O140" s="92"/>
      <c r="P140" s="228">
        <f>O140*H140</f>
        <v>0</v>
      </c>
      <c r="Q140" s="228">
        <v>0.00046000000000000001</v>
      </c>
      <c r="R140" s="228">
        <f>Q140*H140</f>
        <v>0.00092000000000000003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254</v>
      </c>
      <c r="AT140" s="230" t="s">
        <v>162</v>
      </c>
      <c r="AU140" s="230" t="s">
        <v>85</v>
      </c>
      <c r="AY140" s="18" t="s">
        <v>161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83</v>
      </c>
      <c r="BK140" s="231">
        <f>ROUND(I140*H140,2)</f>
        <v>0</v>
      </c>
      <c r="BL140" s="18" t="s">
        <v>254</v>
      </c>
      <c r="BM140" s="230" t="s">
        <v>287</v>
      </c>
    </row>
    <row r="141" s="2" customFormat="1" ht="24.15" customHeight="1">
      <c r="A141" s="39"/>
      <c r="B141" s="40"/>
      <c r="C141" s="218" t="s">
        <v>284</v>
      </c>
      <c r="D141" s="218" t="s">
        <v>162</v>
      </c>
      <c r="E141" s="219" t="s">
        <v>2134</v>
      </c>
      <c r="F141" s="220" t="s">
        <v>2135</v>
      </c>
      <c r="G141" s="221" t="s">
        <v>622</v>
      </c>
      <c r="H141" s="222">
        <v>8</v>
      </c>
      <c r="I141" s="223"/>
      <c r="J141" s="224">
        <f>ROUND(I141*H141,2)</f>
        <v>0</v>
      </c>
      <c r="K141" s="225"/>
      <c r="L141" s="45"/>
      <c r="M141" s="226" t="s">
        <v>1</v>
      </c>
      <c r="N141" s="227" t="s">
        <v>40</v>
      </c>
      <c r="O141" s="92"/>
      <c r="P141" s="228">
        <f>O141*H141</f>
        <v>0</v>
      </c>
      <c r="Q141" s="228">
        <v>0.00071000000000000002</v>
      </c>
      <c r="R141" s="228">
        <f>Q141*H141</f>
        <v>0.0056800000000000002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254</v>
      </c>
      <c r="AT141" s="230" t="s">
        <v>162</v>
      </c>
      <c r="AU141" s="230" t="s">
        <v>85</v>
      </c>
      <c r="AY141" s="18" t="s">
        <v>161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254</v>
      </c>
      <c r="BM141" s="230" t="s">
        <v>291</v>
      </c>
    </row>
    <row r="142" s="2" customFormat="1" ht="24.15" customHeight="1">
      <c r="A142" s="39"/>
      <c r="B142" s="40"/>
      <c r="C142" s="218" t="s">
        <v>250</v>
      </c>
      <c r="D142" s="218" t="s">
        <v>162</v>
      </c>
      <c r="E142" s="219" t="s">
        <v>2136</v>
      </c>
      <c r="F142" s="220" t="s">
        <v>2137</v>
      </c>
      <c r="G142" s="221" t="s">
        <v>622</v>
      </c>
      <c r="H142" s="222">
        <v>4</v>
      </c>
      <c r="I142" s="223"/>
      <c r="J142" s="224">
        <f>ROUND(I142*H142,2)</f>
        <v>0</v>
      </c>
      <c r="K142" s="225"/>
      <c r="L142" s="45"/>
      <c r="M142" s="226" t="s">
        <v>1</v>
      </c>
      <c r="N142" s="227" t="s">
        <v>40</v>
      </c>
      <c r="O142" s="92"/>
      <c r="P142" s="228">
        <f>O142*H142</f>
        <v>0</v>
      </c>
      <c r="Q142" s="228">
        <v>0.00125</v>
      </c>
      <c r="R142" s="228">
        <f>Q142*H142</f>
        <v>0.0050000000000000001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254</v>
      </c>
      <c r="AT142" s="230" t="s">
        <v>162</v>
      </c>
      <c r="AU142" s="230" t="s">
        <v>85</v>
      </c>
      <c r="AY142" s="18" t="s">
        <v>161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83</v>
      </c>
      <c r="BK142" s="231">
        <f>ROUND(I142*H142,2)</f>
        <v>0</v>
      </c>
      <c r="BL142" s="18" t="s">
        <v>254</v>
      </c>
      <c r="BM142" s="230" t="s">
        <v>309</v>
      </c>
    </row>
    <row r="143" s="2" customFormat="1" ht="24.15" customHeight="1">
      <c r="A143" s="39"/>
      <c r="B143" s="40"/>
      <c r="C143" s="218" t="s">
        <v>306</v>
      </c>
      <c r="D143" s="218" t="s">
        <v>162</v>
      </c>
      <c r="E143" s="219" t="s">
        <v>2138</v>
      </c>
      <c r="F143" s="220" t="s">
        <v>2139</v>
      </c>
      <c r="G143" s="221" t="s">
        <v>622</v>
      </c>
      <c r="H143" s="222">
        <v>28</v>
      </c>
      <c r="I143" s="223"/>
      <c r="J143" s="224">
        <f>ROUND(I143*H143,2)</f>
        <v>0</v>
      </c>
      <c r="K143" s="225"/>
      <c r="L143" s="45"/>
      <c r="M143" s="226" t="s">
        <v>1</v>
      </c>
      <c r="N143" s="227" t="s">
        <v>40</v>
      </c>
      <c r="O143" s="92"/>
      <c r="P143" s="228">
        <f>O143*H143</f>
        <v>0</v>
      </c>
      <c r="Q143" s="228">
        <v>0.0016199999999999999</v>
      </c>
      <c r="R143" s="228">
        <f>Q143*H143</f>
        <v>0.045359999999999998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254</v>
      </c>
      <c r="AT143" s="230" t="s">
        <v>162</v>
      </c>
      <c r="AU143" s="230" t="s">
        <v>85</v>
      </c>
      <c r="AY143" s="18" t="s">
        <v>161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83</v>
      </c>
      <c r="BK143" s="231">
        <f>ROUND(I143*H143,2)</f>
        <v>0</v>
      </c>
      <c r="BL143" s="18" t="s">
        <v>254</v>
      </c>
      <c r="BM143" s="230" t="s">
        <v>318</v>
      </c>
    </row>
    <row r="144" s="2" customFormat="1" ht="24.15" customHeight="1">
      <c r="A144" s="39"/>
      <c r="B144" s="40"/>
      <c r="C144" s="218" t="s">
        <v>254</v>
      </c>
      <c r="D144" s="218" t="s">
        <v>162</v>
      </c>
      <c r="E144" s="219" t="s">
        <v>2140</v>
      </c>
      <c r="F144" s="220" t="s">
        <v>2141</v>
      </c>
      <c r="G144" s="221" t="s">
        <v>622</v>
      </c>
      <c r="H144" s="222">
        <v>10</v>
      </c>
      <c r="I144" s="223"/>
      <c r="J144" s="224">
        <f>ROUND(I144*H144,2)</f>
        <v>0</v>
      </c>
      <c r="K144" s="225"/>
      <c r="L144" s="45"/>
      <c r="M144" s="226" t="s">
        <v>1</v>
      </c>
      <c r="N144" s="227" t="s">
        <v>40</v>
      </c>
      <c r="O144" s="92"/>
      <c r="P144" s="228">
        <f>O144*H144</f>
        <v>0</v>
      </c>
      <c r="Q144" s="228">
        <v>0.00197</v>
      </c>
      <c r="R144" s="228">
        <f>Q144*H144</f>
        <v>0.019699999999999999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254</v>
      </c>
      <c r="AT144" s="230" t="s">
        <v>162</v>
      </c>
      <c r="AU144" s="230" t="s">
        <v>85</v>
      </c>
      <c r="AY144" s="18" t="s">
        <v>161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254</v>
      </c>
      <c r="BM144" s="230" t="s">
        <v>324</v>
      </c>
    </row>
    <row r="145" s="2" customFormat="1" ht="24.15" customHeight="1">
      <c r="A145" s="39"/>
      <c r="B145" s="40"/>
      <c r="C145" s="218" t="s">
        <v>321</v>
      </c>
      <c r="D145" s="218" t="s">
        <v>162</v>
      </c>
      <c r="E145" s="219" t="s">
        <v>2142</v>
      </c>
      <c r="F145" s="220" t="s">
        <v>2143</v>
      </c>
      <c r="G145" s="221" t="s">
        <v>431</v>
      </c>
      <c r="H145" s="222">
        <v>6</v>
      </c>
      <c r="I145" s="223"/>
      <c r="J145" s="224">
        <f>ROUND(I145*H145,2)</f>
        <v>0</v>
      </c>
      <c r="K145" s="225"/>
      <c r="L145" s="45"/>
      <c r="M145" s="226" t="s">
        <v>1</v>
      </c>
      <c r="N145" s="227" t="s">
        <v>40</v>
      </c>
      <c r="O145" s="92"/>
      <c r="P145" s="228">
        <f>O145*H145</f>
        <v>0</v>
      </c>
      <c r="Q145" s="228">
        <v>1.0000000000000001E-05</v>
      </c>
      <c r="R145" s="228">
        <f>Q145*H145</f>
        <v>6.0000000000000008E-05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254</v>
      </c>
      <c r="AT145" s="230" t="s">
        <v>162</v>
      </c>
      <c r="AU145" s="230" t="s">
        <v>85</v>
      </c>
      <c r="AY145" s="18" t="s">
        <v>161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83</v>
      </c>
      <c r="BK145" s="231">
        <f>ROUND(I145*H145,2)</f>
        <v>0</v>
      </c>
      <c r="BL145" s="18" t="s">
        <v>254</v>
      </c>
      <c r="BM145" s="230" t="s">
        <v>329</v>
      </c>
    </row>
    <row r="146" s="2" customFormat="1" ht="24.15" customHeight="1">
      <c r="A146" s="39"/>
      <c r="B146" s="40"/>
      <c r="C146" s="218" t="s">
        <v>263</v>
      </c>
      <c r="D146" s="218" t="s">
        <v>162</v>
      </c>
      <c r="E146" s="219" t="s">
        <v>2144</v>
      </c>
      <c r="F146" s="220" t="s">
        <v>2145</v>
      </c>
      <c r="G146" s="221" t="s">
        <v>431</v>
      </c>
      <c r="H146" s="222">
        <v>8</v>
      </c>
      <c r="I146" s="223"/>
      <c r="J146" s="224">
        <f>ROUND(I146*H146,2)</f>
        <v>0</v>
      </c>
      <c r="K146" s="225"/>
      <c r="L146" s="45"/>
      <c r="M146" s="226" t="s">
        <v>1</v>
      </c>
      <c r="N146" s="227" t="s">
        <v>40</v>
      </c>
      <c r="O146" s="92"/>
      <c r="P146" s="228">
        <f>O146*H146</f>
        <v>0</v>
      </c>
      <c r="Q146" s="228">
        <v>3.0000000000000001E-05</v>
      </c>
      <c r="R146" s="228">
        <f>Q146*H146</f>
        <v>0.00024000000000000001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254</v>
      </c>
      <c r="AT146" s="230" t="s">
        <v>162</v>
      </c>
      <c r="AU146" s="230" t="s">
        <v>85</v>
      </c>
      <c r="AY146" s="18" t="s">
        <v>161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254</v>
      </c>
      <c r="BM146" s="230" t="s">
        <v>338</v>
      </c>
    </row>
    <row r="147" s="2" customFormat="1" ht="37.8" customHeight="1">
      <c r="A147" s="39"/>
      <c r="B147" s="40"/>
      <c r="C147" s="218" t="s">
        <v>335</v>
      </c>
      <c r="D147" s="218" t="s">
        <v>162</v>
      </c>
      <c r="E147" s="219" t="s">
        <v>2146</v>
      </c>
      <c r="F147" s="220" t="s">
        <v>2147</v>
      </c>
      <c r="G147" s="221" t="s">
        <v>622</v>
      </c>
      <c r="H147" s="222">
        <v>52</v>
      </c>
      <c r="I147" s="223"/>
      <c r="J147" s="224">
        <f>ROUND(I147*H147,2)</f>
        <v>0</v>
      </c>
      <c r="K147" s="225"/>
      <c r="L147" s="45"/>
      <c r="M147" s="226" t="s">
        <v>1</v>
      </c>
      <c r="N147" s="227" t="s">
        <v>40</v>
      </c>
      <c r="O147" s="92"/>
      <c r="P147" s="228">
        <f>O147*H147</f>
        <v>0</v>
      </c>
      <c r="Q147" s="228">
        <v>0.00024000000000000001</v>
      </c>
      <c r="R147" s="228">
        <f>Q147*H147</f>
        <v>0.01248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254</v>
      </c>
      <c r="AT147" s="230" t="s">
        <v>162</v>
      </c>
      <c r="AU147" s="230" t="s">
        <v>85</v>
      </c>
      <c r="AY147" s="18" t="s">
        <v>161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83</v>
      </c>
      <c r="BK147" s="231">
        <f>ROUND(I147*H147,2)</f>
        <v>0</v>
      </c>
      <c r="BL147" s="18" t="s">
        <v>254</v>
      </c>
      <c r="BM147" s="230" t="s">
        <v>344</v>
      </c>
    </row>
    <row r="148" s="2" customFormat="1" ht="24.15" customHeight="1">
      <c r="A148" s="39"/>
      <c r="B148" s="40"/>
      <c r="C148" s="218" t="s">
        <v>266</v>
      </c>
      <c r="D148" s="218" t="s">
        <v>162</v>
      </c>
      <c r="E148" s="219" t="s">
        <v>2148</v>
      </c>
      <c r="F148" s="220" t="s">
        <v>2149</v>
      </c>
      <c r="G148" s="221" t="s">
        <v>878</v>
      </c>
      <c r="H148" s="289"/>
      <c r="I148" s="223"/>
      <c r="J148" s="224">
        <f>ROUND(I148*H148,2)</f>
        <v>0</v>
      </c>
      <c r="K148" s="225"/>
      <c r="L148" s="45"/>
      <c r="M148" s="226" t="s">
        <v>1</v>
      </c>
      <c r="N148" s="227" t="s">
        <v>40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254</v>
      </c>
      <c r="AT148" s="230" t="s">
        <v>162</v>
      </c>
      <c r="AU148" s="230" t="s">
        <v>85</v>
      </c>
      <c r="AY148" s="18" t="s">
        <v>161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83</v>
      </c>
      <c r="BK148" s="231">
        <f>ROUND(I148*H148,2)</f>
        <v>0</v>
      </c>
      <c r="BL148" s="18" t="s">
        <v>254</v>
      </c>
      <c r="BM148" s="230" t="s">
        <v>348</v>
      </c>
    </row>
    <row r="149" s="12" customFormat="1" ht="22.8" customHeight="1">
      <c r="A149" s="12"/>
      <c r="B149" s="204"/>
      <c r="C149" s="205"/>
      <c r="D149" s="206" t="s">
        <v>74</v>
      </c>
      <c r="E149" s="287" t="s">
        <v>2150</v>
      </c>
      <c r="F149" s="287" t="s">
        <v>2151</v>
      </c>
      <c r="G149" s="205"/>
      <c r="H149" s="205"/>
      <c r="I149" s="208"/>
      <c r="J149" s="288">
        <f>BK149</f>
        <v>0</v>
      </c>
      <c r="K149" s="205"/>
      <c r="L149" s="210"/>
      <c r="M149" s="211"/>
      <c r="N149" s="212"/>
      <c r="O149" s="212"/>
      <c r="P149" s="213">
        <f>SUM(P150:P160)</f>
        <v>0</v>
      </c>
      <c r="Q149" s="212"/>
      <c r="R149" s="213">
        <f>SUM(R150:R160)</f>
        <v>0.01286</v>
      </c>
      <c r="S149" s="212"/>
      <c r="T149" s="214">
        <f>SUM(T150:T160)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85</v>
      </c>
      <c r="AT149" s="216" t="s">
        <v>74</v>
      </c>
      <c r="AU149" s="216" t="s">
        <v>83</v>
      </c>
      <c r="AY149" s="215" t="s">
        <v>161</v>
      </c>
      <c r="BK149" s="217">
        <f>SUM(BK150:BK160)</f>
        <v>0</v>
      </c>
    </row>
    <row r="150" s="2" customFormat="1" ht="24.15" customHeight="1">
      <c r="A150" s="39"/>
      <c r="B150" s="40"/>
      <c r="C150" s="218" t="s">
        <v>412</v>
      </c>
      <c r="D150" s="218" t="s">
        <v>162</v>
      </c>
      <c r="E150" s="219" t="s">
        <v>2152</v>
      </c>
      <c r="F150" s="220" t="s">
        <v>2153</v>
      </c>
      <c r="G150" s="221" t="s">
        <v>431</v>
      </c>
      <c r="H150" s="222">
        <v>2</v>
      </c>
      <c r="I150" s="223"/>
      <c r="J150" s="224">
        <f>ROUND(I150*H150,2)</f>
        <v>0</v>
      </c>
      <c r="K150" s="225"/>
      <c r="L150" s="45"/>
      <c r="M150" s="226" t="s">
        <v>1</v>
      </c>
      <c r="N150" s="227" t="s">
        <v>40</v>
      </c>
      <c r="O150" s="92"/>
      <c r="P150" s="228">
        <f>O150*H150</f>
        <v>0</v>
      </c>
      <c r="Q150" s="228">
        <v>0.00051999999999999995</v>
      </c>
      <c r="R150" s="228">
        <f>Q150*H150</f>
        <v>0.0010399999999999999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254</v>
      </c>
      <c r="AT150" s="230" t="s">
        <v>162</v>
      </c>
      <c r="AU150" s="230" t="s">
        <v>85</v>
      </c>
      <c r="AY150" s="18" t="s">
        <v>161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83</v>
      </c>
      <c r="BK150" s="231">
        <f>ROUND(I150*H150,2)</f>
        <v>0</v>
      </c>
      <c r="BL150" s="18" t="s">
        <v>254</v>
      </c>
      <c r="BM150" s="230" t="s">
        <v>352</v>
      </c>
    </row>
    <row r="151" s="2" customFormat="1" ht="24.15" customHeight="1">
      <c r="A151" s="39"/>
      <c r="B151" s="40"/>
      <c r="C151" s="218" t="s">
        <v>428</v>
      </c>
      <c r="D151" s="218" t="s">
        <v>162</v>
      </c>
      <c r="E151" s="219" t="s">
        <v>2154</v>
      </c>
      <c r="F151" s="220" t="s">
        <v>2155</v>
      </c>
      <c r="G151" s="221" t="s">
        <v>431</v>
      </c>
      <c r="H151" s="222">
        <v>1</v>
      </c>
      <c r="I151" s="223"/>
      <c r="J151" s="224">
        <f>ROUND(I151*H151,2)</f>
        <v>0</v>
      </c>
      <c r="K151" s="225"/>
      <c r="L151" s="45"/>
      <c r="M151" s="226" t="s">
        <v>1</v>
      </c>
      <c r="N151" s="227" t="s">
        <v>40</v>
      </c>
      <c r="O151" s="92"/>
      <c r="P151" s="228">
        <f>O151*H151</f>
        <v>0</v>
      </c>
      <c r="Q151" s="228">
        <v>0.00013999999999999999</v>
      </c>
      <c r="R151" s="228">
        <f>Q151*H151</f>
        <v>0.00013999999999999999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254</v>
      </c>
      <c r="AT151" s="230" t="s">
        <v>162</v>
      </c>
      <c r="AU151" s="230" t="s">
        <v>85</v>
      </c>
      <c r="AY151" s="18" t="s">
        <v>161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254</v>
      </c>
      <c r="BM151" s="230" t="s">
        <v>355</v>
      </c>
    </row>
    <row r="152" s="2" customFormat="1" ht="24.15" customHeight="1">
      <c r="A152" s="39"/>
      <c r="B152" s="40"/>
      <c r="C152" s="218" t="s">
        <v>324</v>
      </c>
      <c r="D152" s="218" t="s">
        <v>162</v>
      </c>
      <c r="E152" s="219" t="s">
        <v>2156</v>
      </c>
      <c r="F152" s="220" t="s">
        <v>2157</v>
      </c>
      <c r="G152" s="221" t="s">
        <v>431</v>
      </c>
      <c r="H152" s="222">
        <v>2</v>
      </c>
      <c r="I152" s="223"/>
      <c r="J152" s="224">
        <f>ROUND(I152*H152,2)</f>
        <v>0</v>
      </c>
      <c r="K152" s="225"/>
      <c r="L152" s="45"/>
      <c r="M152" s="226" t="s">
        <v>1</v>
      </c>
      <c r="N152" s="227" t="s">
        <v>40</v>
      </c>
      <c r="O152" s="92"/>
      <c r="P152" s="228">
        <f>O152*H152</f>
        <v>0</v>
      </c>
      <c r="Q152" s="228">
        <v>0.00027999999999999998</v>
      </c>
      <c r="R152" s="228">
        <f>Q152*H152</f>
        <v>0.00055999999999999995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254</v>
      </c>
      <c r="AT152" s="230" t="s">
        <v>162</v>
      </c>
      <c r="AU152" s="230" t="s">
        <v>85</v>
      </c>
      <c r="AY152" s="18" t="s">
        <v>161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254</v>
      </c>
      <c r="BM152" s="230" t="s">
        <v>360</v>
      </c>
    </row>
    <row r="153" s="2" customFormat="1" ht="21.75" customHeight="1">
      <c r="A153" s="39"/>
      <c r="B153" s="40"/>
      <c r="C153" s="218" t="s">
        <v>309</v>
      </c>
      <c r="D153" s="218" t="s">
        <v>162</v>
      </c>
      <c r="E153" s="219" t="s">
        <v>2158</v>
      </c>
      <c r="F153" s="220" t="s">
        <v>2159</v>
      </c>
      <c r="G153" s="221" t="s">
        <v>431</v>
      </c>
      <c r="H153" s="222">
        <v>1</v>
      </c>
      <c r="I153" s="223"/>
      <c r="J153" s="224">
        <f>ROUND(I153*H153,2)</f>
        <v>0</v>
      </c>
      <c r="K153" s="225"/>
      <c r="L153" s="45"/>
      <c r="M153" s="226" t="s">
        <v>1</v>
      </c>
      <c r="N153" s="227" t="s">
        <v>40</v>
      </c>
      <c r="O153" s="92"/>
      <c r="P153" s="228">
        <f>O153*H153</f>
        <v>0</v>
      </c>
      <c r="Q153" s="228">
        <v>0.0028700000000000002</v>
      </c>
      <c r="R153" s="228">
        <f>Q153*H153</f>
        <v>0.0028700000000000002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254</v>
      </c>
      <c r="AT153" s="230" t="s">
        <v>162</v>
      </c>
      <c r="AU153" s="230" t="s">
        <v>85</v>
      </c>
      <c r="AY153" s="18" t="s">
        <v>161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83</v>
      </c>
      <c r="BK153" s="231">
        <f>ROUND(I153*H153,2)</f>
        <v>0</v>
      </c>
      <c r="BL153" s="18" t="s">
        <v>254</v>
      </c>
      <c r="BM153" s="230" t="s">
        <v>366</v>
      </c>
    </row>
    <row r="154" s="2" customFormat="1" ht="21.75" customHeight="1">
      <c r="A154" s="39"/>
      <c r="B154" s="40"/>
      <c r="C154" s="218" t="s">
        <v>398</v>
      </c>
      <c r="D154" s="218" t="s">
        <v>162</v>
      </c>
      <c r="E154" s="219" t="s">
        <v>2160</v>
      </c>
      <c r="F154" s="220" t="s">
        <v>2161</v>
      </c>
      <c r="G154" s="221" t="s">
        <v>431</v>
      </c>
      <c r="H154" s="222">
        <v>1</v>
      </c>
      <c r="I154" s="223"/>
      <c r="J154" s="224">
        <f>ROUND(I154*H154,2)</f>
        <v>0</v>
      </c>
      <c r="K154" s="225"/>
      <c r="L154" s="45"/>
      <c r="M154" s="226" t="s">
        <v>1</v>
      </c>
      <c r="N154" s="227" t="s">
        <v>40</v>
      </c>
      <c r="O154" s="92"/>
      <c r="P154" s="228">
        <f>O154*H154</f>
        <v>0</v>
      </c>
      <c r="Q154" s="228">
        <v>0.00025000000000000001</v>
      </c>
      <c r="R154" s="228">
        <f>Q154*H154</f>
        <v>0.00025000000000000001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254</v>
      </c>
      <c r="AT154" s="230" t="s">
        <v>162</v>
      </c>
      <c r="AU154" s="230" t="s">
        <v>85</v>
      </c>
      <c r="AY154" s="18" t="s">
        <v>161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83</v>
      </c>
      <c r="BK154" s="231">
        <f>ROUND(I154*H154,2)</f>
        <v>0</v>
      </c>
      <c r="BL154" s="18" t="s">
        <v>254</v>
      </c>
      <c r="BM154" s="230" t="s">
        <v>373</v>
      </c>
    </row>
    <row r="155" s="2" customFormat="1" ht="24.15" customHeight="1">
      <c r="A155" s="39"/>
      <c r="B155" s="40"/>
      <c r="C155" s="218" t="s">
        <v>318</v>
      </c>
      <c r="D155" s="218" t="s">
        <v>162</v>
      </c>
      <c r="E155" s="219" t="s">
        <v>2162</v>
      </c>
      <c r="F155" s="220" t="s">
        <v>2163</v>
      </c>
      <c r="G155" s="221" t="s">
        <v>431</v>
      </c>
      <c r="H155" s="222">
        <v>1</v>
      </c>
      <c r="I155" s="223"/>
      <c r="J155" s="224">
        <f>ROUND(I155*H155,2)</f>
        <v>0</v>
      </c>
      <c r="K155" s="225"/>
      <c r="L155" s="45"/>
      <c r="M155" s="226" t="s">
        <v>1</v>
      </c>
      <c r="N155" s="227" t="s">
        <v>40</v>
      </c>
      <c r="O155" s="92"/>
      <c r="P155" s="228">
        <f>O155*H155</f>
        <v>0</v>
      </c>
      <c r="Q155" s="228">
        <v>0.00069999999999999999</v>
      </c>
      <c r="R155" s="228">
        <f>Q155*H155</f>
        <v>0.00069999999999999999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254</v>
      </c>
      <c r="AT155" s="230" t="s">
        <v>162</v>
      </c>
      <c r="AU155" s="230" t="s">
        <v>85</v>
      </c>
      <c r="AY155" s="18" t="s">
        <v>161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83</v>
      </c>
      <c r="BK155" s="231">
        <f>ROUND(I155*H155,2)</f>
        <v>0</v>
      </c>
      <c r="BL155" s="18" t="s">
        <v>254</v>
      </c>
      <c r="BM155" s="230" t="s">
        <v>379</v>
      </c>
    </row>
    <row r="156" s="2" customFormat="1" ht="21.75" customHeight="1">
      <c r="A156" s="39"/>
      <c r="B156" s="40"/>
      <c r="C156" s="218" t="s">
        <v>269</v>
      </c>
      <c r="D156" s="218" t="s">
        <v>162</v>
      </c>
      <c r="E156" s="219" t="s">
        <v>2164</v>
      </c>
      <c r="F156" s="220" t="s">
        <v>2165</v>
      </c>
      <c r="G156" s="221" t="s">
        <v>431</v>
      </c>
      <c r="H156" s="222">
        <v>2</v>
      </c>
      <c r="I156" s="223"/>
      <c r="J156" s="224">
        <f>ROUND(I156*H156,2)</f>
        <v>0</v>
      </c>
      <c r="K156" s="225"/>
      <c r="L156" s="45"/>
      <c r="M156" s="226" t="s">
        <v>1</v>
      </c>
      <c r="N156" s="227" t="s">
        <v>40</v>
      </c>
      <c r="O156" s="92"/>
      <c r="P156" s="228">
        <f>O156*H156</f>
        <v>0</v>
      </c>
      <c r="Q156" s="228">
        <v>0.00055000000000000003</v>
      </c>
      <c r="R156" s="228">
        <f>Q156*H156</f>
        <v>0.0011000000000000001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254</v>
      </c>
      <c r="AT156" s="230" t="s">
        <v>162</v>
      </c>
      <c r="AU156" s="230" t="s">
        <v>85</v>
      </c>
      <c r="AY156" s="18" t="s">
        <v>161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83</v>
      </c>
      <c r="BK156" s="231">
        <f>ROUND(I156*H156,2)</f>
        <v>0</v>
      </c>
      <c r="BL156" s="18" t="s">
        <v>254</v>
      </c>
      <c r="BM156" s="230" t="s">
        <v>391</v>
      </c>
    </row>
    <row r="157" s="2" customFormat="1" ht="24.15" customHeight="1">
      <c r="A157" s="39"/>
      <c r="B157" s="40"/>
      <c r="C157" s="218" t="s">
        <v>354</v>
      </c>
      <c r="D157" s="218" t="s">
        <v>162</v>
      </c>
      <c r="E157" s="219" t="s">
        <v>2166</v>
      </c>
      <c r="F157" s="220" t="s">
        <v>2167</v>
      </c>
      <c r="G157" s="221" t="s">
        <v>431</v>
      </c>
      <c r="H157" s="222">
        <v>10</v>
      </c>
      <c r="I157" s="223"/>
      <c r="J157" s="224">
        <f>ROUND(I157*H157,2)</f>
        <v>0</v>
      </c>
      <c r="K157" s="225"/>
      <c r="L157" s="45"/>
      <c r="M157" s="226" t="s">
        <v>1</v>
      </c>
      <c r="N157" s="227" t="s">
        <v>40</v>
      </c>
      <c r="O157" s="92"/>
      <c r="P157" s="228">
        <f>O157*H157</f>
        <v>0</v>
      </c>
      <c r="Q157" s="228">
        <v>0.00022000000000000001</v>
      </c>
      <c r="R157" s="228">
        <f>Q157*H157</f>
        <v>0.0022000000000000001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254</v>
      </c>
      <c r="AT157" s="230" t="s">
        <v>162</v>
      </c>
      <c r="AU157" s="230" t="s">
        <v>85</v>
      </c>
      <c r="AY157" s="18" t="s">
        <v>161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83</v>
      </c>
      <c r="BK157" s="231">
        <f>ROUND(I157*H157,2)</f>
        <v>0</v>
      </c>
      <c r="BL157" s="18" t="s">
        <v>254</v>
      </c>
      <c r="BM157" s="230" t="s">
        <v>401</v>
      </c>
    </row>
    <row r="158" s="2" customFormat="1" ht="24.15" customHeight="1">
      <c r="A158" s="39"/>
      <c r="B158" s="40"/>
      <c r="C158" s="218" t="s">
        <v>363</v>
      </c>
      <c r="D158" s="218" t="s">
        <v>162</v>
      </c>
      <c r="E158" s="219" t="s">
        <v>2168</v>
      </c>
      <c r="F158" s="220" t="s">
        <v>2169</v>
      </c>
      <c r="G158" s="221" t="s">
        <v>431</v>
      </c>
      <c r="H158" s="222">
        <v>2</v>
      </c>
      <c r="I158" s="223"/>
      <c r="J158" s="224">
        <f>ROUND(I158*H158,2)</f>
        <v>0</v>
      </c>
      <c r="K158" s="225"/>
      <c r="L158" s="45"/>
      <c r="M158" s="226" t="s">
        <v>1</v>
      </c>
      <c r="N158" s="227" t="s">
        <v>40</v>
      </c>
      <c r="O158" s="92"/>
      <c r="P158" s="228">
        <f>O158*H158</f>
        <v>0</v>
      </c>
      <c r="Q158" s="228">
        <v>0.00052999999999999998</v>
      </c>
      <c r="R158" s="228">
        <f>Q158*H158</f>
        <v>0.00106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254</v>
      </c>
      <c r="AT158" s="230" t="s">
        <v>162</v>
      </c>
      <c r="AU158" s="230" t="s">
        <v>85</v>
      </c>
      <c r="AY158" s="18" t="s">
        <v>161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83</v>
      </c>
      <c r="BK158" s="231">
        <f>ROUND(I158*H158,2)</f>
        <v>0</v>
      </c>
      <c r="BL158" s="18" t="s">
        <v>254</v>
      </c>
      <c r="BM158" s="230" t="s">
        <v>407</v>
      </c>
    </row>
    <row r="159" s="2" customFormat="1" ht="24.15" customHeight="1">
      <c r="A159" s="39"/>
      <c r="B159" s="40"/>
      <c r="C159" s="218" t="s">
        <v>273</v>
      </c>
      <c r="D159" s="218" t="s">
        <v>162</v>
      </c>
      <c r="E159" s="219" t="s">
        <v>2170</v>
      </c>
      <c r="F159" s="220" t="s">
        <v>2171</v>
      </c>
      <c r="G159" s="221" t="s">
        <v>431</v>
      </c>
      <c r="H159" s="222">
        <v>2</v>
      </c>
      <c r="I159" s="223"/>
      <c r="J159" s="224">
        <f>ROUND(I159*H159,2)</f>
        <v>0</v>
      </c>
      <c r="K159" s="225"/>
      <c r="L159" s="45"/>
      <c r="M159" s="226" t="s">
        <v>1</v>
      </c>
      <c r="N159" s="227" t="s">
        <v>40</v>
      </c>
      <c r="O159" s="92"/>
      <c r="P159" s="228">
        <f>O159*H159</f>
        <v>0</v>
      </c>
      <c r="Q159" s="228">
        <v>0.00147</v>
      </c>
      <c r="R159" s="228">
        <f>Q159*H159</f>
        <v>0.0029399999999999999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254</v>
      </c>
      <c r="AT159" s="230" t="s">
        <v>162</v>
      </c>
      <c r="AU159" s="230" t="s">
        <v>85</v>
      </c>
      <c r="AY159" s="18" t="s">
        <v>161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254</v>
      </c>
      <c r="BM159" s="230" t="s">
        <v>415</v>
      </c>
    </row>
    <row r="160" s="2" customFormat="1" ht="21.75" customHeight="1">
      <c r="A160" s="39"/>
      <c r="B160" s="40"/>
      <c r="C160" s="218" t="s">
        <v>287</v>
      </c>
      <c r="D160" s="218" t="s">
        <v>162</v>
      </c>
      <c r="E160" s="219" t="s">
        <v>2172</v>
      </c>
      <c r="F160" s="220" t="s">
        <v>2173</v>
      </c>
      <c r="G160" s="221" t="s">
        <v>328</v>
      </c>
      <c r="H160" s="222">
        <v>0.012999999999999999</v>
      </c>
      <c r="I160" s="223"/>
      <c r="J160" s="224">
        <f>ROUND(I160*H160,2)</f>
        <v>0</v>
      </c>
      <c r="K160" s="225"/>
      <c r="L160" s="45"/>
      <c r="M160" s="226" t="s">
        <v>1</v>
      </c>
      <c r="N160" s="227" t="s">
        <v>40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254</v>
      </c>
      <c r="AT160" s="230" t="s">
        <v>162</v>
      </c>
      <c r="AU160" s="230" t="s">
        <v>85</v>
      </c>
      <c r="AY160" s="18" t="s">
        <v>161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83</v>
      </c>
      <c r="BK160" s="231">
        <f>ROUND(I160*H160,2)</f>
        <v>0</v>
      </c>
      <c r="BL160" s="18" t="s">
        <v>254</v>
      </c>
      <c r="BM160" s="230" t="s">
        <v>424</v>
      </c>
    </row>
    <row r="161" s="12" customFormat="1" ht="22.8" customHeight="1">
      <c r="A161" s="12"/>
      <c r="B161" s="204"/>
      <c r="C161" s="205"/>
      <c r="D161" s="206" t="s">
        <v>74</v>
      </c>
      <c r="E161" s="287" t="s">
        <v>2174</v>
      </c>
      <c r="F161" s="287" t="s">
        <v>2175</v>
      </c>
      <c r="G161" s="205"/>
      <c r="H161" s="205"/>
      <c r="I161" s="208"/>
      <c r="J161" s="288">
        <f>BK161</f>
        <v>0</v>
      </c>
      <c r="K161" s="205"/>
      <c r="L161" s="210"/>
      <c r="M161" s="211"/>
      <c r="N161" s="212"/>
      <c r="O161" s="212"/>
      <c r="P161" s="213">
        <f>SUM(P162:P174)</f>
        <v>0</v>
      </c>
      <c r="Q161" s="212"/>
      <c r="R161" s="213">
        <f>SUM(R162:R174)</f>
        <v>0.88675999999999999</v>
      </c>
      <c r="S161" s="212"/>
      <c r="T161" s="214">
        <f>SUM(T162:T174)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85</v>
      </c>
      <c r="AT161" s="216" t="s">
        <v>74</v>
      </c>
      <c r="AU161" s="216" t="s">
        <v>83</v>
      </c>
      <c r="AY161" s="215" t="s">
        <v>161</v>
      </c>
      <c r="BK161" s="217">
        <f>SUM(BK162:BK174)</f>
        <v>0</v>
      </c>
    </row>
    <row r="162" s="2" customFormat="1" ht="37.8" customHeight="1">
      <c r="A162" s="39"/>
      <c r="B162" s="40"/>
      <c r="C162" s="218" t="s">
        <v>291</v>
      </c>
      <c r="D162" s="218" t="s">
        <v>162</v>
      </c>
      <c r="E162" s="219" t="s">
        <v>2176</v>
      </c>
      <c r="F162" s="220" t="s">
        <v>2177</v>
      </c>
      <c r="G162" s="221" t="s">
        <v>431</v>
      </c>
      <c r="H162" s="222">
        <v>1</v>
      </c>
      <c r="I162" s="223"/>
      <c r="J162" s="224">
        <f>ROUND(I162*H162,2)</f>
        <v>0</v>
      </c>
      <c r="K162" s="225"/>
      <c r="L162" s="45"/>
      <c r="M162" s="226" t="s">
        <v>1</v>
      </c>
      <c r="N162" s="227" t="s">
        <v>40</v>
      </c>
      <c r="O162" s="92"/>
      <c r="P162" s="228">
        <f>O162*H162</f>
        <v>0</v>
      </c>
      <c r="Q162" s="228">
        <v>0.016539999999999999</v>
      </c>
      <c r="R162" s="228">
        <f>Q162*H162</f>
        <v>0.016539999999999999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254</v>
      </c>
      <c r="AT162" s="230" t="s">
        <v>162</v>
      </c>
      <c r="AU162" s="230" t="s">
        <v>85</v>
      </c>
      <c r="AY162" s="18" t="s">
        <v>161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83</v>
      </c>
      <c r="BK162" s="231">
        <f>ROUND(I162*H162,2)</f>
        <v>0</v>
      </c>
      <c r="BL162" s="18" t="s">
        <v>254</v>
      </c>
      <c r="BM162" s="230" t="s">
        <v>432</v>
      </c>
    </row>
    <row r="163" s="2" customFormat="1" ht="24.15" customHeight="1">
      <c r="A163" s="39"/>
      <c r="B163" s="40"/>
      <c r="C163" s="218" t="s">
        <v>438</v>
      </c>
      <c r="D163" s="218" t="s">
        <v>162</v>
      </c>
      <c r="E163" s="219" t="s">
        <v>2178</v>
      </c>
      <c r="F163" s="220" t="s">
        <v>2179</v>
      </c>
      <c r="G163" s="221" t="s">
        <v>431</v>
      </c>
      <c r="H163" s="222">
        <v>2</v>
      </c>
      <c r="I163" s="223"/>
      <c r="J163" s="224">
        <f>ROUND(I163*H163,2)</f>
        <v>0</v>
      </c>
      <c r="K163" s="225"/>
      <c r="L163" s="45"/>
      <c r="M163" s="226" t="s">
        <v>1</v>
      </c>
      <c r="N163" s="227" t="s">
        <v>40</v>
      </c>
      <c r="O163" s="92"/>
      <c r="P163" s="228">
        <f>O163*H163</f>
        <v>0</v>
      </c>
      <c r="Q163" s="228">
        <v>0.0309</v>
      </c>
      <c r="R163" s="228">
        <f>Q163*H163</f>
        <v>0.061800000000000001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254</v>
      </c>
      <c r="AT163" s="230" t="s">
        <v>162</v>
      </c>
      <c r="AU163" s="230" t="s">
        <v>85</v>
      </c>
      <c r="AY163" s="18" t="s">
        <v>161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83</v>
      </c>
      <c r="BK163" s="231">
        <f>ROUND(I163*H163,2)</f>
        <v>0</v>
      </c>
      <c r="BL163" s="18" t="s">
        <v>254</v>
      </c>
      <c r="BM163" s="230" t="s">
        <v>436</v>
      </c>
    </row>
    <row r="164" s="2" customFormat="1" ht="37.8" customHeight="1">
      <c r="A164" s="39"/>
      <c r="B164" s="40"/>
      <c r="C164" s="218" t="s">
        <v>584</v>
      </c>
      <c r="D164" s="218" t="s">
        <v>162</v>
      </c>
      <c r="E164" s="219" t="s">
        <v>2180</v>
      </c>
      <c r="F164" s="220" t="s">
        <v>2181</v>
      </c>
      <c r="G164" s="221" t="s">
        <v>253</v>
      </c>
      <c r="H164" s="222">
        <v>290</v>
      </c>
      <c r="I164" s="223"/>
      <c r="J164" s="224">
        <f>ROUND(I164*H164,2)</f>
        <v>0</v>
      </c>
      <c r="K164" s="225"/>
      <c r="L164" s="45"/>
      <c r="M164" s="226" t="s">
        <v>1</v>
      </c>
      <c r="N164" s="227" t="s">
        <v>40</v>
      </c>
      <c r="O164" s="92"/>
      <c r="P164" s="228">
        <f>O164*H164</f>
        <v>0</v>
      </c>
      <c r="Q164" s="228">
        <v>0.00174</v>
      </c>
      <c r="R164" s="228">
        <f>Q164*H164</f>
        <v>0.50460000000000005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254</v>
      </c>
      <c r="AT164" s="230" t="s">
        <v>162</v>
      </c>
      <c r="AU164" s="230" t="s">
        <v>85</v>
      </c>
      <c r="AY164" s="18" t="s">
        <v>161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83</v>
      </c>
      <c r="BK164" s="231">
        <f>ROUND(I164*H164,2)</f>
        <v>0</v>
      </c>
      <c r="BL164" s="18" t="s">
        <v>254</v>
      </c>
      <c r="BM164" s="230" t="s">
        <v>441</v>
      </c>
    </row>
    <row r="165" s="2" customFormat="1" ht="33" customHeight="1">
      <c r="A165" s="39"/>
      <c r="B165" s="40"/>
      <c r="C165" s="218" t="s">
        <v>348</v>
      </c>
      <c r="D165" s="218" t="s">
        <v>162</v>
      </c>
      <c r="E165" s="219" t="s">
        <v>2182</v>
      </c>
      <c r="F165" s="220" t="s">
        <v>2183</v>
      </c>
      <c r="G165" s="221" t="s">
        <v>622</v>
      </c>
      <c r="H165" s="222">
        <v>1060</v>
      </c>
      <c r="I165" s="223"/>
      <c r="J165" s="224">
        <f>ROUND(I165*H165,2)</f>
        <v>0</v>
      </c>
      <c r="K165" s="225"/>
      <c r="L165" s="45"/>
      <c r="M165" s="226" t="s">
        <v>1</v>
      </c>
      <c r="N165" s="227" t="s">
        <v>40</v>
      </c>
      <c r="O165" s="92"/>
      <c r="P165" s="228">
        <f>O165*H165</f>
        <v>0</v>
      </c>
      <c r="Q165" s="228">
        <v>0.00011</v>
      </c>
      <c r="R165" s="228">
        <f>Q165*H165</f>
        <v>0.11660000000000001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254</v>
      </c>
      <c r="AT165" s="230" t="s">
        <v>162</v>
      </c>
      <c r="AU165" s="230" t="s">
        <v>85</v>
      </c>
      <c r="AY165" s="18" t="s">
        <v>161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83</v>
      </c>
      <c r="BK165" s="231">
        <f>ROUND(I165*H165,2)</f>
        <v>0</v>
      </c>
      <c r="BL165" s="18" t="s">
        <v>254</v>
      </c>
      <c r="BM165" s="230" t="s">
        <v>445</v>
      </c>
    </row>
    <row r="166" s="2" customFormat="1" ht="24.15" customHeight="1">
      <c r="A166" s="39"/>
      <c r="B166" s="40"/>
      <c r="C166" s="218" t="s">
        <v>352</v>
      </c>
      <c r="D166" s="218" t="s">
        <v>162</v>
      </c>
      <c r="E166" s="219" t="s">
        <v>2184</v>
      </c>
      <c r="F166" s="220" t="s">
        <v>2185</v>
      </c>
      <c r="G166" s="221" t="s">
        <v>622</v>
      </c>
      <c r="H166" s="222">
        <v>200</v>
      </c>
      <c r="I166" s="223"/>
      <c r="J166" s="224">
        <f>ROUND(I166*H166,2)</f>
        <v>0</v>
      </c>
      <c r="K166" s="225"/>
      <c r="L166" s="45"/>
      <c r="M166" s="226" t="s">
        <v>1</v>
      </c>
      <c r="N166" s="227" t="s">
        <v>40</v>
      </c>
      <c r="O166" s="92"/>
      <c r="P166" s="228">
        <f>O166*H166</f>
        <v>0</v>
      </c>
      <c r="Q166" s="228">
        <v>0.00036000000000000002</v>
      </c>
      <c r="R166" s="228">
        <f>Q166*H166</f>
        <v>0.072000000000000008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254</v>
      </c>
      <c r="AT166" s="230" t="s">
        <v>162</v>
      </c>
      <c r="AU166" s="230" t="s">
        <v>85</v>
      </c>
      <c r="AY166" s="18" t="s">
        <v>161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83</v>
      </c>
      <c r="BK166" s="231">
        <f>ROUND(I166*H166,2)</f>
        <v>0</v>
      </c>
      <c r="BL166" s="18" t="s">
        <v>254</v>
      </c>
      <c r="BM166" s="230" t="s">
        <v>450</v>
      </c>
    </row>
    <row r="167" s="2" customFormat="1" ht="16.5" customHeight="1">
      <c r="A167" s="39"/>
      <c r="B167" s="40"/>
      <c r="C167" s="218" t="s">
        <v>548</v>
      </c>
      <c r="D167" s="218" t="s">
        <v>162</v>
      </c>
      <c r="E167" s="219" t="s">
        <v>2186</v>
      </c>
      <c r="F167" s="220" t="s">
        <v>2187</v>
      </c>
      <c r="G167" s="221" t="s">
        <v>253</v>
      </c>
      <c r="H167" s="222">
        <v>200</v>
      </c>
      <c r="I167" s="223"/>
      <c r="J167" s="224">
        <f>ROUND(I167*H167,2)</f>
        <v>0</v>
      </c>
      <c r="K167" s="225"/>
      <c r="L167" s="45"/>
      <c r="M167" s="226" t="s">
        <v>1</v>
      </c>
      <c r="N167" s="227" t="s">
        <v>40</v>
      </c>
      <c r="O167" s="92"/>
      <c r="P167" s="228">
        <f>O167*H167</f>
        <v>0</v>
      </c>
      <c r="Q167" s="228">
        <v>0.00025000000000000001</v>
      </c>
      <c r="R167" s="228">
        <f>Q167*H167</f>
        <v>0.050000000000000003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254</v>
      </c>
      <c r="AT167" s="230" t="s">
        <v>162</v>
      </c>
      <c r="AU167" s="230" t="s">
        <v>85</v>
      </c>
      <c r="AY167" s="18" t="s">
        <v>161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83</v>
      </c>
      <c r="BK167" s="231">
        <f>ROUND(I167*H167,2)</f>
        <v>0</v>
      </c>
      <c r="BL167" s="18" t="s">
        <v>254</v>
      </c>
      <c r="BM167" s="230" t="s">
        <v>454</v>
      </c>
    </row>
    <row r="168" s="2" customFormat="1" ht="24.15" customHeight="1">
      <c r="A168" s="39"/>
      <c r="B168" s="40"/>
      <c r="C168" s="218" t="s">
        <v>597</v>
      </c>
      <c r="D168" s="218" t="s">
        <v>162</v>
      </c>
      <c r="E168" s="219" t="s">
        <v>2188</v>
      </c>
      <c r="F168" s="220" t="s">
        <v>2189</v>
      </c>
      <c r="G168" s="221" t="s">
        <v>622</v>
      </c>
      <c r="H168" s="222">
        <v>290</v>
      </c>
      <c r="I168" s="223"/>
      <c r="J168" s="224">
        <f>ROUND(I168*H168,2)</f>
        <v>0</v>
      </c>
      <c r="K168" s="225"/>
      <c r="L168" s="45"/>
      <c r="M168" s="226" t="s">
        <v>1</v>
      </c>
      <c r="N168" s="227" t="s">
        <v>40</v>
      </c>
      <c r="O168" s="92"/>
      <c r="P168" s="228">
        <f>O168*H168</f>
        <v>0</v>
      </c>
      <c r="Q168" s="228">
        <v>6.0000000000000002E-05</v>
      </c>
      <c r="R168" s="228">
        <f>Q168*H168</f>
        <v>0.017399999999999999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254</v>
      </c>
      <c r="AT168" s="230" t="s">
        <v>162</v>
      </c>
      <c r="AU168" s="230" t="s">
        <v>85</v>
      </c>
      <c r="AY168" s="18" t="s">
        <v>161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254</v>
      </c>
      <c r="BM168" s="230" t="s">
        <v>461</v>
      </c>
    </row>
    <row r="169" s="2" customFormat="1" ht="24.15" customHeight="1">
      <c r="A169" s="39"/>
      <c r="B169" s="40"/>
      <c r="C169" s="218" t="s">
        <v>344</v>
      </c>
      <c r="D169" s="218" t="s">
        <v>162</v>
      </c>
      <c r="E169" s="219" t="s">
        <v>2190</v>
      </c>
      <c r="F169" s="220" t="s">
        <v>2191</v>
      </c>
      <c r="G169" s="221" t="s">
        <v>431</v>
      </c>
      <c r="H169" s="222">
        <v>1</v>
      </c>
      <c r="I169" s="223"/>
      <c r="J169" s="224">
        <f>ROUND(I169*H169,2)</f>
        <v>0</v>
      </c>
      <c r="K169" s="225"/>
      <c r="L169" s="45"/>
      <c r="M169" s="226" t="s">
        <v>1</v>
      </c>
      <c r="N169" s="227" t="s">
        <v>40</v>
      </c>
      <c r="O169" s="92"/>
      <c r="P169" s="228">
        <f>O169*H169</f>
        <v>0</v>
      </c>
      <c r="Q169" s="228">
        <v>0.0091000000000000004</v>
      </c>
      <c r="R169" s="228">
        <f>Q169*H169</f>
        <v>0.0091000000000000004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254</v>
      </c>
      <c r="AT169" s="230" t="s">
        <v>162</v>
      </c>
      <c r="AU169" s="230" t="s">
        <v>85</v>
      </c>
      <c r="AY169" s="18" t="s">
        <v>161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254</v>
      </c>
      <c r="BM169" s="230" t="s">
        <v>467</v>
      </c>
    </row>
    <row r="170" s="2" customFormat="1" ht="24.15" customHeight="1">
      <c r="A170" s="39"/>
      <c r="B170" s="40"/>
      <c r="C170" s="218" t="s">
        <v>481</v>
      </c>
      <c r="D170" s="218" t="s">
        <v>162</v>
      </c>
      <c r="E170" s="219" t="s">
        <v>2192</v>
      </c>
      <c r="F170" s="220" t="s">
        <v>2193</v>
      </c>
      <c r="G170" s="221" t="s">
        <v>431</v>
      </c>
      <c r="H170" s="222">
        <v>2</v>
      </c>
      <c r="I170" s="223"/>
      <c r="J170" s="224">
        <f>ROUND(I170*H170,2)</f>
        <v>0</v>
      </c>
      <c r="K170" s="225"/>
      <c r="L170" s="45"/>
      <c r="M170" s="226" t="s">
        <v>1</v>
      </c>
      <c r="N170" s="227" t="s">
        <v>40</v>
      </c>
      <c r="O170" s="92"/>
      <c r="P170" s="228">
        <f>O170*H170</f>
        <v>0</v>
      </c>
      <c r="Q170" s="228">
        <v>0.010699999999999999</v>
      </c>
      <c r="R170" s="228">
        <f>Q170*H170</f>
        <v>0.021399999999999999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254</v>
      </c>
      <c r="AT170" s="230" t="s">
        <v>162</v>
      </c>
      <c r="AU170" s="230" t="s">
        <v>85</v>
      </c>
      <c r="AY170" s="18" t="s">
        <v>161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83</v>
      </c>
      <c r="BK170" s="231">
        <f>ROUND(I170*H170,2)</f>
        <v>0</v>
      </c>
      <c r="BL170" s="18" t="s">
        <v>254</v>
      </c>
      <c r="BM170" s="230" t="s">
        <v>484</v>
      </c>
    </row>
    <row r="171" s="2" customFormat="1" ht="33" customHeight="1">
      <c r="A171" s="39"/>
      <c r="B171" s="40"/>
      <c r="C171" s="218" t="s">
        <v>520</v>
      </c>
      <c r="D171" s="218" t="s">
        <v>162</v>
      </c>
      <c r="E171" s="219" t="s">
        <v>2194</v>
      </c>
      <c r="F171" s="220" t="s">
        <v>2195</v>
      </c>
      <c r="G171" s="221" t="s">
        <v>431</v>
      </c>
      <c r="H171" s="222">
        <v>28</v>
      </c>
      <c r="I171" s="223"/>
      <c r="J171" s="224">
        <f>ROUND(I171*H171,2)</f>
        <v>0</v>
      </c>
      <c r="K171" s="225"/>
      <c r="L171" s="45"/>
      <c r="M171" s="226" t="s">
        <v>1</v>
      </c>
      <c r="N171" s="227" t="s">
        <v>40</v>
      </c>
      <c r="O171" s="92"/>
      <c r="P171" s="228">
        <f>O171*H171</f>
        <v>0</v>
      </c>
      <c r="Q171" s="228">
        <v>6.9999999999999994E-05</v>
      </c>
      <c r="R171" s="228">
        <f>Q171*H171</f>
        <v>0.0019599999999999999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254</v>
      </c>
      <c r="AT171" s="230" t="s">
        <v>162</v>
      </c>
      <c r="AU171" s="230" t="s">
        <v>85</v>
      </c>
      <c r="AY171" s="18" t="s">
        <v>161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83</v>
      </c>
      <c r="BK171" s="231">
        <f>ROUND(I171*H171,2)</f>
        <v>0</v>
      </c>
      <c r="BL171" s="18" t="s">
        <v>254</v>
      </c>
      <c r="BM171" s="230" t="s">
        <v>505</v>
      </c>
    </row>
    <row r="172" s="2" customFormat="1" ht="24.15" customHeight="1">
      <c r="A172" s="39"/>
      <c r="B172" s="40"/>
      <c r="C172" s="218" t="s">
        <v>447</v>
      </c>
      <c r="D172" s="218" t="s">
        <v>162</v>
      </c>
      <c r="E172" s="219" t="s">
        <v>2196</v>
      </c>
      <c r="F172" s="220" t="s">
        <v>2197</v>
      </c>
      <c r="G172" s="221" t="s">
        <v>431</v>
      </c>
      <c r="H172" s="222">
        <v>1</v>
      </c>
      <c r="I172" s="223"/>
      <c r="J172" s="224">
        <f>ROUND(I172*H172,2)</f>
        <v>0</v>
      </c>
      <c r="K172" s="225"/>
      <c r="L172" s="45"/>
      <c r="M172" s="226" t="s">
        <v>1</v>
      </c>
      <c r="N172" s="227" t="s">
        <v>40</v>
      </c>
      <c r="O172" s="92"/>
      <c r="P172" s="228">
        <f>O172*H172</f>
        <v>0</v>
      </c>
      <c r="Q172" s="228">
        <v>0.0038400000000000001</v>
      </c>
      <c r="R172" s="228">
        <f>Q172*H172</f>
        <v>0.0038400000000000001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254</v>
      </c>
      <c r="AT172" s="230" t="s">
        <v>162</v>
      </c>
      <c r="AU172" s="230" t="s">
        <v>85</v>
      </c>
      <c r="AY172" s="18" t="s">
        <v>161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83</v>
      </c>
      <c r="BK172" s="231">
        <f>ROUND(I172*H172,2)</f>
        <v>0</v>
      </c>
      <c r="BL172" s="18" t="s">
        <v>254</v>
      </c>
      <c r="BM172" s="230" t="s">
        <v>523</v>
      </c>
    </row>
    <row r="173" s="2" customFormat="1" ht="24.15" customHeight="1">
      <c r="A173" s="39"/>
      <c r="B173" s="40"/>
      <c r="C173" s="218" t="s">
        <v>338</v>
      </c>
      <c r="D173" s="218" t="s">
        <v>162</v>
      </c>
      <c r="E173" s="219" t="s">
        <v>2198</v>
      </c>
      <c r="F173" s="220" t="s">
        <v>2199</v>
      </c>
      <c r="G173" s="221" t="s">
        <v>431</v>
      </c>
      <c r="H173" s="222">
        <v>2</v>
      </c>
      <c r="I173" s="223"/>
      <c r="J173" s="224">
        <f>ROUND(I173*H173,2)</f>
        <v>0</v>
      </c>
      <c r="K173" s="225"/>
      <c r="L173" s="45"/>
      <c r="M173" s="226" t="s">
        <v>1</v>
      </c>
      <c r="N173" s="227" t="s">
        <v>40</v>
      </c>
      <c r="O173" s="92"/>
      <c r="P173" s="228">
        <f>O173*H173</f>
        <v>0</v>
      </c>
      <c r="Q173" s="228">
        <v>0.0057600000000000004</v>
      </c>
      <c r="R173" s="228">
        <f>Q173*H173</f>
        <v>0.011520000000000001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254</v>
      </c>
      <c r="AT173" s="230" t="s">
        <v>162</v>
      </c>
      <c r="AU173" s="230" t="s">
        <v>85</v>
      </c>
      <c r="AY173" s="18" t="s">
        <v>161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254</v>
      </c>
      <c r="BM173" s="230" t="s">
        <v>541</v>
      </c>
    </row>
    <row r="174" s="2" customFormat="1" ht="24.15" customHeight="1">
      <c r="A174" s="39"/>
      <c r="B174" s="40"/>
      <c r="C174" s="218" t="s">
        <v>329</v>
      </c>
      <c r="D174" s="218" t="s">
        <v>162</v>
      </c>
      <c r="E174" s="219" t="s">
        <v>2200</v>
      </c>
      <c r="F174" s="220" t="s">
        <v>2201</v>
      </c>
      <c r="G174" s="221" t="s">
        <v>328</v>
      </c>
      <c r="H174" s="222">
        <v>0.88700000000000001</v>
      </c>
      <c r="I174" s="223"/>
      <c r="J174" s="224">
        <f>ROUND(I174*H174,2)</f>
        <v>0</v>
      </c>
      <c r="K174" s="225"/>
      <c r="L174" s="45"/>
      <c r="M174" s="226" t="s">
        <v>1</v>
      </c>
      <c r="N174" s="227" t="s">
        <v>40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254</v>
      </c>
      <c r="AT174" s="230" t="s">
        <v>162</v>
      </c>
      <c r="AU174" s="230" t="s">
        <v>85</v>
      </c>
      <c r="AY174" s="18" t="s">
        <v>161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83</v>
      </c>
      <c r="BK174" s="231">
        <f>ROUND(I174*H174,2)</f>
        <v>0</v>
      </c>
      <c r="BL174" s="18" t="s">
        <v>254</v>
      </c>
      <c r="BM174" s="230" t="s">
        <v>551</v>
      </c>
    </row>
    <row r="175" s="12" customFormat="1" ht="25.92" customHeight="1">
      <c r="A175" s="12"/>
      <c r="B175" s="204"/>
      <c r="C175" s="205"/>
      <c r="D175" s="206" t="s">
        <v>74</v>
      </c>
      <c r="E175" s="207" t="s">
        <v>2063</v>
      </c>
      <c r="F175" s="207" t="s">
        <v>2202</v>
      </c>
      <c r="G175" s="205"/>
      <c r="H175" s="205"/>
      <c r="I175" s="208"/>
      <c r="J175" s="209">
        <f>BK175</f>
        <v>0</v>
      </c>
      <c r="K175" s="205"/>
      <c r="L175" s="210"/>
      <c r="M175" s="211"/>
      <c r="N175" s="212"/>
      <c r="O175" s="212"/>
      <c r="P175" s="213">
        <f>P176</f>
        <v>0</v>
      </c>
      <c r="Q175" s="212"/>
      <c r="R175" s="213">
        <f>R176</f>
        <v>0</v>
      </c>
      <c r="S175" s="212"/>
      <c r="T175" s="214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164</v>
      </c>
      <c r="AT175" s="216" t="s">
        <v>74</v>
      </c>
      <c r="AU175" s="216" t="s">
        <v>75</v>
      </c>
      <c r="AY175" s="215" t="s">
        <v>161</v>
      </c>
      <c r="BK175" s="217">
        <f>BK176</f>
        <v>0</v>
      </c>
    </row>
    <row r="176" s="2" customFormat="1" ht="24.15" customHeight="1">
      <c r="A176" s="39"/>
      <c r="B176" s="40"/>
      <c r="C176" s="218" t="s">
        <v>355</v>
      </c>
      <c r="D176" s="218" t="s">
        <v>162</v>
      </c>
      <c r="E176" s="219" t="s">
        <v>2203</v>
      </c>
      <c r="F176" s="220" t="s">
        <v>2204</v>
      </c>
      <c r="G176" s="221" t="s">
        <v>1807</v>
      </c>
      <c r="H176" s="222">
        <v>80</v>
      </c>
      <c r="I176" s="223"/>
      <c r="J176" s="224">
        <f>ROUND(I176*H176,2)</f>
        <v>0</v>
      </c>
      <c r="K176" s="225"/>
      <c r="L176" s="45"/>
      <c r="M176" s="293" t="s">
        <v>1</v>
      </c>
      <c r="N176" s="294" t="s">
        <v>40</v>
      </c>
      <c r="O176" s="295"/>
      <c r="P176" s="296">
        <f>O176*H176</f>
        <v>0</v>
      </c>
      <c r="Q176" s="296">
        <v>0</v>
      </c>
      <c r="R176" s="296">
        <f>Q176*H176</f>
        <v>0</v>
      </c>
      <c r="S176" s="296">
        <v>0</v>
      </c>
      <c r="T176" s="29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2067</v>
      </c>
      <c r="AT176" s="230" t="s">
        <v>162</v>
      </c>
      <c r="AU176" s="230" t="s">
        <v>83</v>
      </c>
      <c r="AY176" s="18" t="s">
        <v>161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2067</v>
      </c>
      <c r="BM176" s="230" t="s">
        <v>561</v>
      </c>
    </row>
    <row r="177" s="2" customFormat="1" ht="6.96" customHeight="1">
      <c r="A177" s="39"/>
      <c r="B177" s="67"/>
      <c r="C177" s="68"/>
      <c r="D177" s="68"/>
      <c r="E177" s="68"/>
      <c r="F177" s="68"/>
      <c r="G177" s="68"/>
      <c r="H177" s="68"/>
      <c r="I177" s="68"/>
      <c r="J177" s="68"/>
      <c r="K177" s="68"/>
      <c r="L177" s="45"/>
      <c r="M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</row>
  </sheetData>
  <sheetProtection sheet="1" autoFilter="0" formatColumns="0" formatRows="0" objects="1" scenarios="1" spinCount="100000" saltValue="KaAjOEP9sRRVMhnV4cXFxHIaHzzUQy2yXwgkWIPtJVZJ/v1MfE9QFcwO2BMRrER7q1bskb4j9Ao3XkPpq+7I9Q==" hashValue="bUqUPZEafuDHFH2TptgulIOSnYFcbs5Q2Zeto4PViwWNwKQzi3xF999BF2dppXifofX668+eZ1ldrNDw99KsOw==" algorithmName="SHA-512" password="CC35"/>
  <autoFilter ref="C122:K17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budovy koupaliště Šternberk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 Štěpán Hanus, Dolní Kounice, GSM 608 621 215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ROUND((SUM(BE120:BE152)),  2)</f>
        <v>0</v>
      </c>
      <c r="G33" s="39"/>
      <c r="H33" s="39"/>
      <c r="I33" s="156">
        <v>0.20999999999999999</v>
      </c>
      <c r="J33" s="155">
        <f>ROUND(((SUM(BE120:BE152))*I33),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ROUND((SUM(BF120:BF152)),  2)</f>
        <v>0</v>
      </c>
      <c r="G34" s="39"/>
      <c r="H34" s="39"/>
      <c r="I34" s="156">
        <v>0.12</v>
      </c>
      <c r="J34" s="155">
        <f>ROUND(((SUM(BF120:BF152))*I34),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ROUND((SUM(BG120:BG152)),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ROUND((SUM(BH120:BH152)),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ROUND((SUM(BI120:BI152)),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budovy koupaliště Šternberk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Štěpán Hanus, Dolní Kounice, GSM 608 621 215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2093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2206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2207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2099</v>
      </c>
      <c r="E100" s="183"/>
      <c r="F100" s="183"/>
      <c r="G100" s="183"/>
      <c r="H100" s="183"/>
      <c r="I100" s="183"/>
      <c r="J100" s="184">
        <f>J151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Úpravy budovy koupaliště Šternberk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05 - Vzduchotechnika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13. 1. 2025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30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32</v>
      </c>
      <c r="J117" s="37" t="str">
        <f>E24</f>
        <v>Ing. Štěpán Hanus, Dolní Kounice, GSM 608 621 215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148</v>
      </c>
      <c r="D119" s="195" t="s">
        <v>60</v>
      </c>
      <c r="E119" s="195" t="s">
        <v>56</v>
      </c>
      <c r="F119" s="195" t="s">
        <v>57</v>
      </c>
      <c r="G119" s="195" t="s">
        <v>149</v>
      </c>
      <c r="H119" s="195" t="s">
        <v>150</v>
      </c>
      <c r="I119" s="195" t="s">
        <v>151</v>
      </c>
      <c r="J119" s="196" t="s">
        <v>112</v>
      </c>
      <c r="K119" s="197" t="s">
        <v>152</v>
      </c>
      <c r="L119" s="198"/>
      <c r="M119" s="101" t="s">
        <v>1</v>
      </c>
      <c r="N119" s="102" t="s">
        <v>39</v>
      </c>
      <c r="O119" s="102" t="s">
        <v>153</v>
      </c>
      <c r="P119" s="102" t="s">
        <v>154</v>
      </c>
      <c r="Q119" s="102" t="s">
        <v>155</v>
      </c>
      <c r="R119" s="102" t="s">
        <v>156</v>
      </c>
      <c r="S119" s="102" t="s">
        <v>157</v>
      </c>
      <c r="T119" s="103" t="s">
        <v>158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159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P121+P151</f>
        <v>0</v>
      </c>
      <c r="Q120" s="105"/>
      <c r="R120" s="201">
        <f>R121+R151</f>
        <v>0.56009000000000009</v>
      </c>
      <c r="S120" s="105"/>
      <c r="T120" s="202">
        <f>T121+T151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74</v>
      </c>
      <c r="AU120" s="18" t="s">
        <v>114</v>
      </c>
      <c r="BK120" s="203">
        <f>BK121+BK151</f>
        <v>0</v>
      </c>
    </row>
    <row r="121" s="12" customFormat="1" ht="25.92" customHeight="1">
      <c r="A121" s="12"/>
      <c r="B121" s="204"/>
      <c r="C121" s="205"/>
      <c r="D121" s="206" t="s">
        <v>74</v>
      </c>
      <c r="E121" s="207" t="s">
        <v>1414</v>
      </c>
      <c r="F121" s="207" t="s">
        <v>2100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P122+P125</f>
        <v>0</v>
      </c>
      <c r="Q121" s="212"/>
      <c r="R121" s="213">
        <f>R122+R125</f>
        <v>0.56009000000000009</v>
      </c>
      <c r="S121" s="212"/>
      <c r="T121" s="214">
        <f>T122+T125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85</v>
      </c>
      <c r="AT121" s="216" t="s">
        <v>74</v>
      </c>
      <c r="AU121" s="216" t="s">
        <v>75</v>
      </c>
      <c r="AY121" s="215" t="s">
        <v>161</v>
      </c>
      <c r="BK121" s="217">
        <f>BK122+BK125</f>
        <v>0</v>
      </c>
    </row>
    <row r="122" s="12" customFormat="1" ht="22.8" customHeight="1">
      <c r="A122" s="12"/>
      <c r="B122" s="204"/>
      <c r="C122" s="205"/>
      <c r="D122" s="206" t="s">
        <v>74</v>
      </c>
      <c r="E122" s="287" t="s">
        <v>1102</v>
      </c>
      <c r="F122" s="287" t="s">
        <v>2208</v>
      </c>
      <c r="G122" s="205"/>
      <c r="H122" s="205"/>
      <c r="I122" s="208"/>
      <c r="J122" s="288">
        <f>BK122</f>
        <v>0</v>
      </c>
      <c r="K122" s="205"/>
      <c r="L122" s="210"/>
      <c r="M122" s="211"/>
      <c r="N122" s="212"/>
      <c r="O122" s="212"/>
      <c r="P122" s="213">
        <f>SUM(P123:P124)</f>
        <v>0</v>
      </c>
      <c r="Q122" s="212"/>
      <c r="R122" s="213">
        <f>SUM(R123:R124)</f>
        <v>0.027470000000000008</v>
      </c>
      <c r="S122" s="212"/>
      <c r="T122" s="214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85</v>
      </c>
      <c r="AT122" s="216" t="s">
        <v>74</v>
      </c>
      <c r="AU122" s="216" t="s">
        <v>83</v>
      </c>
      <c r="AY122" s="215" t="s">
        <v>161</v>
      </c>
      <c r="BK122" s="217">
        <f>SUM(BK123:BK124)</f>
        <v>0</v>
      </c>
    </row>
    <row r="123" s="2" customFormat="1" ht="24.15" customHeight="1">
      <c r="A123" s="39"/>
      <c r="B123" s="40"/>
      <c r="C123" s="218" t="s">
        <v>287</v>
      </c>
      <c r="D123" s="218" t="s">
        <v>162</v>
      </c>
      <c r="E123" s="219" t="s">
        <v>2209</v>
      </c>
      <c r="F123" s="220" t="s">
        <v>2210</v>
      </c>
      <c r="G123" s="221" t="s">
        <v>253</v>
      </c>
      <c r="H123" s="222">
        <v>10</v>
      </c>
      <c r="I123" s="223"/>
      <c r="J123" s="224">
        <f>ROUND(I123*H123,2)</f>
        <v>0</v>
      </c>
      <c r="K123" s="225"/>
      <c r="L123" s="45"/>
      <c r="M123" s="226" t="s">
        <v>1</v>
      </c>
      <c r="N123" s="227" t="s">
        <v>40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254</v>
      </c>
      <c r="AT123" s="230" t="s">
        <v>162</v>
      </c>
      <c r="AU123" s="230" t="s">
        <v>85</v>
      </c>
      <c r="AY123" s="18" t="s">
        <v>161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83</v>
      </c>
      <c r="BK123" s="231">
        <f>ROUND(I123*H123,2)</f>
        <v>0</v>
      </c>
      <c r="BL123" s="18" t="s">
        <v>254</v>
      </c>
      <c r="BM123" s="230" t="s">
        <v>85</v>
      </c>
    </row>
    <row r="124" s="2" customFormat="1" ht="24.15" customHeight="1">
      <c r="A124" s="39"/>
      <c r="B124" s="40"/>
      <c r="C124" s="276" t="s">
        <v>376</v>
      </c>
      <c r="D124" s="276" t="s">
        <v>656</v>
      </c>
      <c r="E124" s="277" t="s">
        <v>2211</v>
      </c>
      <c r="F124" s="278" t="s">
        <v>2212</v>
      </c>
      <c r="G124" s="279" t="s">
        <v>253</v>
      </c>
      <c r="H124" s="280">
        <v>12.210000000000001</v>
      </c>
      <c r="I124" s="281"/>
      <c r="J124" s="282">
        <f>ROUND(I124*H124,2)</f>
        <v>0</v>
      </c>
      <c r="K124" s="283"/>
      <c r="L124" s="284"/>
      <c r="M124" s="285" t="s">
        <v>1</v>
      </c>
      <c r="N124" s="286" t="s">
        <v>40</v>
      </c>
      <c r="O124" s="92"/>
      <c r="P124" s="228">
        <f>O124*H124</f>
        <v>0</v>
      </c>
      <c r="Q124" s="228">
        <v>0.0022497952497952502</v>
      </c>
      <c r="R124" s="228">
        <f>Q124*H124</f>
        <v>0.027470000000000008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318</v>
      </c>
      <c r="AT124" s="230" t="s">
        <v>656</v>
      </c>
      <c r="AU124" s="230" t="s">
        <v>85</v>
      </c>
      <c r="AY124" s="18" t="s">
        <v>161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83</v>
      </c>
      <c r="BK124" s="231">
        <f>ROUND(I124*H124,2)</f>
        <v>0</v>
      </c>
      <c r="BL124" s="18" t="s">
        <v>254</v>
      </c>
      <c r="BM124" s="230" t="s">
        <v>164</v>
      </c>
    </row>
    <row r="125" s="12" customFormat="1" ht="22.8" customHeight="1">
      <c r="A125" s="12"/>
      <c r="B125" s="204"/>
      <c r="C125" s="205"/>
      <c r="D125" s="206" t="s">
        <v>74</v>
      </c>
      <c r="E125" s="287" t="s">
        <v>2213</v>
      </c>
      <c r="F125" s="287" t="s">
        <v>2214</v>
      </c>
      <c r="G125" s="205"/>
      <c r="H125" s="205"/>
      <c r="I125" s="208"/>
      <c r="J125" s="288">
        <f>BK125</f>
        <v>0</v>
      </c>
      <c r="K125" s="205"/>
      <c r="L125" s="210"/>
      <c r="M125" s="211"/>
      <c r="N125" s="212"/>
      <c r="O125" s="212"/>
      <c r="P125" s="213">
        <f>SUM(P126:P150)</f>
        <v>0</v>
      </c>
      <c r="Q125" s="212"/>
      <c r="R125" s="213">
        <f>SUM(R126:R150)</f>
        <v>0.53262000000000009</v>
      </c>
      <c r="S125" s="212"/>
      <c r="T125" s="214">
        <f>SUM(T126:T150)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85</v>
      </c>
      <c r="AT125" s="216" t="s">
        <v>74</v>
      </c>
      <c r="AU125" s="216" t="s">
        <v>83</v>
      </c>
      <c r="AY125" s="215" t="s">
        <v>161</v>
      </c>
      <c r="BK125" s="217">
        <f>SUM(BK126:BK150)</f>
        <v>0</v>
      </c>
    </row>
    <row r="126" s="2" customFormat="1" ht="24.15" customHeight="1">
      <c r="A126" s="39"/>
      <c r="B126" s="40"/>
      <c r="C126" s="218" t="s">
        <v>85</v>
      </c>
      <c r="D126" s="218" t="s">
        <v>162</v>
      </c>
      <c r="E126" s="219" t="s">
        <v>2215</v>
      </c>
      <c r="F126" s="220" t="s">
        <v>2216</v>
      </c>
      <c r="G126" s="221" t="s">
        <v>431</v>
      </c>
      <c r="H126" s="222">
        <v>1</v>
      </c>
      <c r="I126" s="223"/>
      <c r="J126" s="224">
        <f>ROUND(I126*H126,2)</f>
        <v>0</v>
      </c>
      <c r="K126" s="225"/>
      <c r="L126" s="45"/>
      <c r="M126" s="226" t="s">
        <v>1</v>
      </c>
      <c r="N126" s="227" t="s">
        <v>40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254</v>
      </c>
      <c r="AT126" s="230" t="s">
        <v>162</v>
      </c>
      <c r="AU126" s="230" t="s">
        <v>85</v>
      </c>
      <c r="AY126" s="18" t="s">
        <v>161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83</v>
      </c>
      <c r="BK126" s="231">
        <f>ROUND(I126*H126,2)</f>
        <v>0</v>
      </c>
      <c r="BL126" s="18" t="s">
        <v>254</v>
      </c>
      <c r="BM126" s="230" t="s">
        <v>226</v>
      </c>
    </row>
    <row r="127" s="2" customFormat="1" ht="24.15" customHeight="1">
      <c r="A127" s="39"/>
      <c r="B127" s="40"/>
      <c r="C127" s="218" t="s">
        <v>83</v>
      </c>
      <c r="D127" s="218" t="s">
        <v>162</v>
      </c>
      <c r="E127" s="219" t="s">
        <v>2217</v>
      </c>
      <c r="F127" s="220" t="s">
        <v>2218</v>
      </c>
      <c r="G127" s="221" t="s">
        <v>431</v>
      </c>
      <c r="H127" s="222">
        <v>1</v>
      </c>
      <c r="I127" s="223"/>
      <c r="J127" s="224">
        <f>ROUND(I127*H127,2)</f>
        <v>0</v>
      </c>
      <c r="K127" s="225"/>
      <c r="L127" s="45"/>
      <c r="M127" s="226" t="s">
        <v>1</v>
      </c>
      <c r="N127" s="227" t="s">
        <v>40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254</v>
      </c>
      <c r="AT127" s="230" t="s">
        <v>162</v>
      </c>
      <c r="AU127" s="230" t="s">
        <v>85</v>
      </c>
      <c r="AY127" s="18" t="s">
        <v>161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83</v>
      </c>
      <c r="BK127" s="231">
        <f>ROUND(I127*H127,2)</f>
        <v>0</v>
      </c>
      <c r="BL127" s="18" t="s">
        <v>254</v>
      </c>
      <c r="BM127" s="230" t="s">
        <v>237</v>
      </c>
    </row>
    <row r="128" s="2" customFormat="1" ht="37.8" customHeight="1">
      <c r="A128" s="39"/>
      <c r="B128" s="40"/>
      <c r="C128" s="218" t="s">
        <v>216</v>
      </c>
      <c r="D128" s="218" t="s">
        <v>162</v>
      </c>
      <c r="E128" s="219" t="s">
        <v>2219</v>
      </c>
      <c r="F128" s="220" t="s">
        <v>2220</v>
      </c>
      <c r="G128" s="221" t="s">
        <v>431</v>
      </c>
      <c r="H128" s="222">
        <v>5</v>
      </c>
      <c r="I128" s="223"/>
      <c r="J128" s="224">
        <f>ROUND(I128*H128,2)</f>
        <v>0</v>
      </c>
      <c r="K128" s="225"/>
      <c r="L128" s="45"/>
      <c r="M128" s="226" t="s">
        <v>1</v>
      </c>
      <c r="N128" s="227" t="s">
        <v>40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254</v>
      </c>
      <c r="AT128" s="230" t="s">
        <v>162</v>
      </c>
      <c r="AU128" s="230" t="s">
        <v>85</v>
      </c>
      <c r="AY128" s="18" t="s">
        <v>161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254</v>
      </c>
      <c r="BM128" s="230" t="s">
        <v>242</v>
      </c>
    </row>
    <row r="129" s="2" customFormat="1" ht="33" customHeight="1">
      <c r="A129" s="39"/>
      <c r="B129" s="40"/>
      <c r="C129" s="276" t="s">
        <v>164</v>
      </c>
      <c r="D129" s="276" t="s">
        <v>656</v>
      </c>
      <c r="E129" s="277" t="s">
        <v>2221</v>
      </c>
      <c r="F129" s="278" t="s">
        <v>2222</v>
      </c>
      <c r="G129" s="279" t="s">
        <v>431</v>
      </c>
      <c r="H129" s="280">
        <v>2</v>
      </c>
      <c r="I129" s="281"/>
      <c r="J129" s="282">
        <f>ROUND(I129*H129,2)</f>
        <v>0</v>
      </c>
      <c r="K129" s="283"/>
      <c r="L129" s="284"/>
      <c r="M129" s="285" t="s">
        <v>1</v>
      </c>
      <c r="N129" s="286" t="s">
        <v>40</v>
      </c>
      <c r="O129" s="92"/>
      <c r="P129" s="228">
        <f>O129*H129</f>
        <v>0</v>
      </c>
      <c r="Q129" s="228">
        <v>0.021000000000000001</v>
      </c>
      <c r="R129" s="228">
        <f>Q129*H129</f>
        <v>0.042000000000000003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318</v>
      </c>
      <c r="AT129" s="230" t="s">
        <v>656</v>
      </c>
      <c r="AU129" s="230" t="s">
        <v>85</v>
      </c>
      <c r="AY129" s="18" t="s">
        <v>161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83</v>
      </c>
      <c r="BK129" s="231">
        <f>ROUND(I129*H129,2)</f>
        <v>0</v>
      </c>
      <c r="BL129" s="18" t="s">
        <v>254</v>
      </c>
      <c r="BM129" s="230" t="s">
        <v>8</v>
      </c>
    </row>
    <row r="130" s="2" customFormat="1" ht="33" customHeight="1">
      <c r="A130" s="39"/>
      <c r="B130" s="40"/>
      <c r="C130" s="276" t="s">
        <v>239</v>
      </c>
      <c r="D130" s="276" t="s">
        <v>656</v>
      </c>
      <c r="E130" s="277" t="s">
        <v>2223</v>
      </c>
      <c r="F130" s="278" t="s">
        <v>2224</v>
      </c>
      <c r="G130" s="279" t="s">
        <v>431</v>
      </c>
      <c r="H130" s="280">
        <v>3</v>
      </c>
      <c r="I130" s="281"/>
      <c r="J130" s="282">
        <f>ROUND(I130*H130,2)</f>
        <v>0</v>
      </c>
      <c r="K130" s="283"/>
      <c r="L130" s="284"/>
      <c r="M130" s="285" t="s">
        <v>1</v>
      </c>
      <c r="N130" s="286" t="s">
        <v>40</v>
      </c>
      <c r="O130" s="92"/>
      <c r="P130" s="228">
        <f>O130*H130</f>
        <v>0</v>
      </c>
      <c r="Q130" s="228">
        <v>0.017000000000000001</v>
      </c>
      <c r="R130" s="228">
        <f>Q130*H130</f>
        <v>0.051000000000000004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318</v>
      </c>
      <c r="AT130" s="230" t="s">
        <v>656</v>
      </c>
      <c r="AU130" s="230" t="s">
        <v>85</v>
      </c>
      <c r="AY130" s="18" t="s">
        <v>161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83</v>
      </c>
      <c r="BK130" s="231">
        <f>ROUND(I130*H130,2)</f>
        <v>0</v>
      </c>
      <c r="BL130" s="18" t="s">
        <v>254</v>
      </c>
      <c r="BM130" s="230" t="s">
        <v>250</v>
      </c>
    </row>
    <row r="131" s="2" customFormat="1" ht="16.5" customHeight="1">
      <c r="A131" s="39"/>
      <c r="B131" s="40"/>
      <c r="C131" s="218" t="s">
        <v>226</v>
      </c>
      <c r="D131" s="218" t="s">
        <v>162</v>
      </c>
      <c r="E131" s="219" t="s">
        <v>2225</v>
      </c>
      <c r="F131" s="220" t="s">
        <v>2226</v>
      </c>
      <c r="G131" s="221" t="s">
        <v>431</v>
      </c>
      <c r="H131" s="222">
        <v>33</v>
      </c>
      <c r="I131" s="223"/>
      <c r="J131" s="224">
        <f>ROUND(I131*H131,2)</f>
        <v>0</v>
      </c>
      <c r="K131" s="225"/>
      <c r="L131" s="45"/>
      <c r="M131" s="226" t="s">
        <v>1</v>
      </c>
      <c r="N131" s="227" t="s">
        <v>40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254</v>
      </c>
      <c r="AT131" s="230" t="s">
        <v>162</v>
      </c>
      <c r="AU131" s="230" t="s">
        <v>85</v>
      </c>
      <c r="AY131" s="18" t="s">
        <v>161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83</v>
      </c>
      <c r="BK131" s="231">
        <f>ROUND(I131*H131,2)</f>
        <v>0</v>
      </c>
      <c r="BL131" s="18" t="s">
        <v>254</v>
      </c>
      <c r="BM131" s="230" t="s">
        <v>254</v>
      </c>
    </row>
    <row r="132" s="2" customFormat="1" ht="24.15" customHeight="1">
      <c r="A132" s="39"/>
      <c r="B132" s="40"/>
      <c r="C132" s="276" t="s">
        <v>247</v>
      </c>
      <c r="D132" s="276" t="s">
        <v>656</v>
      </c>
      <c r="E132" s="277" t="s">
        <v>2227</v>
      </c>
      <c r="F132" s="278" t="s">
        <v>2228</v>
      </c>
      <c r="G132" s="279" t="s">
        <v>431</v>
      </c>
      <c r="H132" s="280">
        <v>33</v>
      </c>
      <c r="I132" s="281"/>
      <c r="J132" s="282">
        <f>ROUND(I132*H132,2)</f>
        <v>0</v>
      </c>
      <c r="K132" s="283"/>
      <c r="L132" s="284"/>
      <c r="M132" s="285" t="s">
        <v>1</v>
      </c>
      <c r="N132" s="286" t="s">
        <v>40</v>
      </c>
      <c r="O132" s="92"/>
      <c r="P132" s="228">
        <f>O132*H132</f>
        <v>0</v>
      </c>
      <c r="Q132" s="228">
        <v>0.00020000000000000001</v>
      </c>
      <c r="R132" s="228">
        <f>Q132*H132</f>
        <v>0.0066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318</v>
      </c>
      <c r="AT132" s="230" t="s">
        <v>656</v>
      </c>
      <c r="AU132" s="230" t="s">
        <v>85</v>
      </c>
      <c r="AY132" s="18" t="s">
        <v>161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254</v>
      </c>
      <c r="BM132" s="230" t="s">
        <v>263</v>
      </c>
    </row>
    <row r="133" s="2" customFormat="1" ht="21.75" customHeight="1">
      <c r="A133" s="39"/>
      <c r="B133" s="40"/>
      <c r="C133" s="218" t="s">
        <v>237</v>
      </c>
      <c r="D133" s="218" t="s">
        <v>162</v>
      </c>
      <c r="E133" s="219" t="s">
        <v>2229</v>
      </c>
      <c r="F133" s="220" t="s">
        <v>2230</v>
      </c>
      <c r="G133" s="221" t="s">
        <v>431</v>
      </c>
      <c r="H133" s="222">
        <v>5</v>
      </c>
      <c r="I133" s="223"/>
      <c r="J133" s="224">
        <f>ROUND(I133*H133,2)</f>
        <v>0</v>
      </c>
      <c r="K133" s="225"/>
      <c r="L133" s="45"/>
      <c r="M133" s="226" t="s">
        <v>1</v>
      </c>
      <c r="N133" s="227" t="s">
        <v>40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254</v>
      </c>
      <c r="AT133" s="230" t="s">
        <v>162</v>
      </c>
      <c r="AU133" s="230" t="s">
        <v>85</v>
      </c>
      <c r="AY133" s="18" t="s">
        <v>161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83</v>
      </c>
      <c r="BK133" s="231">
        <f>ROUND(I133*H133,2)</f>
        <v>0</v>
      </c>
      <c r="BL133" s="18" t="s">
        <v>254</v>
      </c>
      <c r="BM133" s="230" t="s">
        <v>266</v>
      </c>
    </row>
    <row r="134" s="2" customFormat="1" ht="24.15" customHeight="1">
      <c r="A134" s="39"/>
      <c r="B134" s="40"/>
      <c r="C134" s="276" t="s">
        <v>259</v>
      </c>
      <c r="D134" s="276" t="s">
        <v>656</v>
      </c>
      <c r="E134" s="277" t="s">
        <v>2231</v>
      </c>
      <c r="F134" s="278" t="s">
        <v>2232</v>
      </c>
      <c r="G134" s="279" t="s">
        <v>431</v>
      </c>
      <c r="H134" s="280">
        <v>5</v>
      </c>
      <c r="I134" s="281"/>
      <c r="J134" s="282">
        <f>ROUND(I134*H134,2)</f>
        <v>0</v>
      </c>
      <c r="K134" s="283"/>
      <c r="L134" s="284"/>
      <c r="M134" s="285" t="s">
        <v>1</v>
      </c>
      <c r="N134" s="286" t="s">
        <v>40</v>
      </c>
      <c r="O134" s="92"/>
      <c r="P134" s="228">
        <f>O134*H134</f>
        <v>0</v>
      </c>
      <c r="Q134" s="228">
        <v>0.00020000000000000001</v>
      </c>
      <c r="R134" s="228">
        <f>Q134*H134</f>
        <v>0.001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318</v>
      </c>
      <c r="AT134" s="230" t="s">
        <v>656</v>
      </c>
      <c r="AU134" s="230" t="s">
        <v>85</v>
      </c>
      <c r="AY134" s="18" t="s">
        <v>161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254</v>
      </c>
      <c r="BM134" s="230" t="s">
        <v>269</v>
      </c>
    </row>
    <row r="135" s="2" customFormat="1" ht="24.15" customHeight="1">
      <c r="A135" s="39"/>
      <c r="B135" s="40"/>
      <c r="C135" s="218" t="s">
        <v>242</v>
      </c>
      <c r="D135" s="218" t="s">
        <v>162</v>
      </c>
      <c r="E135" s="219" t="s">
        <v>2233</v>
      </c>
      <c r="F135" s="220" t="s">
        <v>2234</v>
      </c>
      <c r="G135" s="221" t="s">
        <v>431</v>
      </c>
      <c r="H135" s="222">
        <v>5</v>
      </c>
      <c r="I135" s="223"/>
      <c r="J135" s="224">
        <f>ROUND(I135*H135,2)</f>
        <v>0</v>
      </c>
      <c r="K135" s="225"/>
      <c r="L135" s="45"/>
      <c r="M135" s="226" t="s">
        <v>1</v>
      </c>
      <c r="N135" s="227" t="s">
        <v>40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254</v>
      </c>
      <c r="AT135" s="230" t="s">
        <v>162</v>
      </c>
      <c r="AU135" s="230" t="s">
        <v>85</v>
      </c>
      <c r="AY135" s="18" t="s">
        <v>161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83</v>
      </c>
      <c r="BK135" s="231">
        <f>ROUND(I135*H135,2)</f>
        <v>0</v>
      </c>
      <c r="BL135" s="18" t="s">
        <v>254</v>
      </c>
      <c r="BM135" s="230" t="s">
        <v>273</v>
      </c>
    </row>
    <row r="136" s="2" customFormat="1" ht="24.15" customHeight="1">
      <c r="A136" s="39"/>
      <c r="B136" s="40"/>
      <c r="C136" s="276" t="s">
        <v>8</v>
      </c>
      <c r="D136" s="276" t="s">
        <v>656</v>
      </c>
      <c r="E136" s="277" t="s">
        <v>2235</v>
      </c>
      <c r="F136" s="278" t="s">
        <v>2236</v>
      </c>
      <c r="G136" s="279" t="s">
        <v>431</v>
      </c>
      <c r="H136" s="280">
        <v>3</v>
      </c>
      <c r="I136" s="281"/>
      <c r="J136" s="282">
        <f>ROUND(I136*H136,2)</f>
        <v>0</v>
      </c>
      <c r="K136" s="283"/>
      <c r="L136" s="284"/>
      <c r="M136" s="285" t="s">
        <v>1</v>
      </c>
      <c r="N136" s="286" t="s">
        <v>40</v>
      </c>
      <c r="O136" s="92"/>
      <c r="P136" s="228">
        <f>O136*H136</f>
        <v>0</v>
      </c>
      <c r="Q136" s="228">
        <v>0.0030999999999999999</v>
      </c>
      <c r="R136" s="228">
        <f>Q136*H136</f>
        <v>0.0092999999999999992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318</v>
      </c>
      <c r="AT136" s="230" t="s">
        <v>656</v>
      </c>
      <c r="AU136" s="230" t="s">
        <v>85</v>
      </c>
      <c r="AY136" s="18" t="s">
        <v>161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83</v>
      </c>
      <c r="BK136" s="231">
        <f>ROUND(I136*H136,2)</f>
        <v>0</v>
      </c>
      <c r="BL136" s="18" t="s">
        <v>254</v>
      </c>
      <c r="BM136" s="230" t="s">
        <v>287</v>
      </c>
    </row>
    <row r="137" s="2" customFormat="1" ht="24.15" customHeight="1">
      <c r="A137" s="39"/>
      <c r="B137" s="40"/>
      <c r="C137" s="276" t="s">
        <v>284</v>
      </c>
      <c r="D137" s="276" t="s">
        <v>656</v>
      </c>
      <c r="E137" s="277" t="s">
        <v>2237</v>
      </c>
      <c r="F137" s="278" t="s">
        <v>2238</v>
      </c>
      <c r="G137" s="279" t="s">
        <v>431</v>
      </c>
      <c r="H137" s="280">
        <v>5</v>
      </c>
      <c r="I137" s="281"/>
      <c r="J137" s="282">
        <f>ROUND(I137*H137,2)</f>
        <v>0</v>
      </c>
      <c r="K137" s="283"/>
      <c r="L137" s="284"/>
      <c r="M137" s="285" t="s">
        <v>1</v>
      </c>
      <c r="N137" s="286" t="s">
        <v>40</v>
      </c>
      <c r="O137" s="92"/>
      <c r="P137" s="228">
        <f>O137*H137</f>
        <v>0</v>
      </c>
      <c r="Q137" s="228">
        <v>0.0030999999999999999</v>
      </c>
      <c r="R137" s="228">
        <f>Q137*H137</f>
        <v>0.0155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318</v>
      </c>
      <c r="AT137" s="230" t="s">
        <v>656</v>
      </c>
      <c r="AU137" s="230" t="s">
        <v>85</v>
      </c>
      <c r="AY137" s="18" t="s">
        <v>161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83</v>
      </c>
      <c r="BK137" s="231">
        <f>ROUND(I137*H137,2)</f>
        <v>0</v>
      </c>
      <c r="BL137" s="18" t="s">
        <v>254</v>
      </c>
      <c r="BM137" s="230" t="s">
        <v>291</v>
      </c>
    </row>
    <row r="138" s="2" customFormat="1" ht="37.8" customHeight="1">
      <c r="A138" s="39"/>
      <c r="B138" s="40"/>
      <c r="C138" s="218" t="s">
        <v>306</v>
      </c>
      <c r="D138" s="218" t="s">
        <v>162</v>
      </c>
      <c r="E138" s="219" t="s">
        <v>2239</v>
      </c>
      <c r="F138" s="220" t="s">
        <v>2240</v>
      </c>
      <c r="G138" s="221" t="s">
        <v>622</v>
      </c>
      <c r="H138" s="222">
        <v>38</v>
      </c>
      <c r="I138" s="223"/>
      <c r="J138" s="224">
        <f>ROUND(I138*H138,2)</f>
        <v>0</v>
      </c>
      <c r="K138" s="225"/>
      <c r="L138" s="45"/>
      <c r="M138" s="226" t="s">
        <v>1</v>
      </c>
      <c r="N138" s="227" t="s">
        <v>40</v>
      </c>
      <c r="O138" s="92"/>
      <c r="P138" s="228">
        <f>O138*H138</f>
        <v>0</v>
      </c>
      <c r="Q138" s="228">
        <v>0.00167</v>
      </c>
      <c r="R138" s="228">
        <f>Q138*H138</f>
        <v>0.063460000000000003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254</v>
      </c>
      <c r="AT138" s="230" t="s">
        <v>162</v>
      </c>
      <c r="AU138" s="230" t="s">
        <v>85</v>
      </c>
      <c r="AY138" s="18" t="s">
        <v>161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254</v>
      </c>
      <c r="BM138" s="230" t="s">
        <v>309</v>
      </c>
    </row>
    <row r="139" s="2" customFormat="1" ht="37.8" customHeight="1">
      <c r="A139" s="39"/>
      <c r="B139" s="40"/>
      <c r="C139" s="218" t="s">
        <v>254</v>
      </c>
      <c r="D139" s="218" t="s">
        <v>162</v>
      </c>
      <c r="E139" s="219" t="s">
        <v>2241</v>
      </c>
      <c r="F139" s="220" t="s">
        <v>2242</v>
      </c>
      <c r="G139" s="221" t="s">
        <v>622</v>
      </c>
      <c r="H139" s="222">
        <v>59</v>
      </c>
      <c r="I139" s="223"/>
      <c r="J139" s="224">
        <f>ROUND(I139*H139,2)</f>
        <v>0</v>
      </c>
      <c r="K139" s="225"/>
      <c r="L139" s="45"/>
      <c r="M139" s="226" t="s">
        <v>1</v>
      </c>
      <c r="N139" s="227" t="s">
        <v>40</v>
      </c>
      <c r="O139" s="92"/>
      <c r="P139" s="228">
        <f>O139*H139</f>
        <v>0</v>
      </c>
      <c r="Q139" s="228">
        <v>0.0034399999999999999</v>
      </c>
      <c r="R139" s="228">
        <f>Q139*H139</f>
        <v>0.20296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254</v>
      </c>
      <c r="AT139" s="230" t="s">
        <v>162</v>
      </c>
      <c r="AU139" s="230" t="s">
        <v>85</v>
      </c>
      <c r="AY139" s="18" t="s">
        <v>161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254</v>
      </c>
      <c r="BM139" s="230" t="s">
        <v>318</v>
      </c>
    </row>
    <row r="140" s="2" customFormat="1" ht="44.25" customHeight="1">
      <c r="A140" s="39"/>
      <c r="B140" s="40"/>
      <c r="C140" s="218" t="s">
        <v>269</v>
      </c>
      <c r="D140" s="218" t="s">
        <v>162</v>
      </c>
      <c r="E140" s="219" t="s">
        <v>2243</v>
      </c>
      <c r="F140" s="220" t="s">
        <v>2244</v>
      </c>
      <c r="G140" s="221" t="s">
        <v>431</v>
      </c>
      <c r="H140" s="222">
        <v>5</v>
      </c>
      <c r="I140" s="223"/>
      <c r="J140" s="224">
        <f>ROUND(I140*H140,2)</f>
        <v>0</v>
      </c>
      <c r="K140" s="225"/>
      <c r="L140" s="45"/>
      <c r="M140" s="226" t="s">
        <v>1</v>
      </c>
      <c r="N140" s="227" t="s">
        <v>40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254</v>
      </c>
      <c r="AT140" s="230" t="s">
        <v>162</v>
      </c>
      <c r="AU140" s="230" t="s">
        <v>85</v>
      </c>
      <c r="AY140" s="18" t="s">
        <v>161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83</v>
      </c>
      <c r="BK140" s="231">
        <f>ROUND(I140*H140,2)</f>
        <v>0</v>
      </c>
      <c r="BL140" s="18" t="s">
        <v>254</v>
      </c>
      <c r="BM140" s="230" t="s">
        <v>324</v>
      </c>
    </row>
    <row r="141" s="2" customFormat="1" ht="44.25" customHeight="1">
      <c r="A141" s="39"/>
      <c r="B141" s="40"/>
      <c r="C141" s="218" t="s">
        <v>354</v>
      </c>
      <c r="D141" s="218" t="s">
        <v>162</v>
      </c>
      <c r="E141" s="219" t="s">
        <v>2245</v>
      </c>
      <c r="F141" s="220" t="s">
        <v>2246</v>
      </c>
      <c r="G141" s="221" t="s">
        <v>431</v>
      </c>
      <c r="H141" s="222">
        <v>1</v>
      </c>
      <c r="I141" s="223"/>
      <c r="J141" s="224">
        <f>ROUND(I141*H141,2)</f>
        <v>0</v>
      </c>
      <c r="K141" s="225"/>
      <c r="L141" s="45"/>
      <c r="M141" s="226" t="s">
        <v>1</v>
      </c>
      <c r="N141" s="227" t="s">
        <v>40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254</v>
      </c>
      <c r="AT141" s="230" t="s">
        <v>162</v>
      </c>
      <c r="AU141" s="230" t="s">
        <v>85</v>
      </c>
      <c r="AY141" s="18" t="s">
        <v>161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254</v>
      </c>
      <c r="BM141" s="230" t="s">
        <v>329</v>
      </c>
    </row>
    <row r="142" s="2" customFormat="1" ht="24.15" customHeight="1">
      <c r="A142" s="39"/>
      <c r="B142" s="40"/>
      <c r="C142" s="276" t="s">
        <v>273</v>
      </c>
      <c r="D142" s="276" t="s">
        <v>656</v>
      </c>
      <c r="E142" s="277" t="s">
        <v>2247</v>
      </c>
      <c r="F142" s="278" t="s">
        <v>2248</v>
      </c>
      <c r="G142" s="279" t="s">
        <v>431</v>
      </c>
      <c r="H142" s="280">
        <v>1</v>
      </c>
      <c r="I142" s="281"/>
      <c r="J142" s="282">
        <f>ROUND(I142*H142,2)</f>
        <v>0</v>
      </c>
      <c r="K142" s="283"/>
      <c r="L142" s="284"/>
      <c r="M142" s="285" t="s">
        <v>1</v>
      </c>
      <c r="N142" s="286" t="s">
        <v>40</v>
      </c>
      <c r="O142" s="92"/>
      <c r="P142" s="228">
        <f>O142*H142</f>
        <v>0</v>
      </c>
      <c r="Q142" s="228">
        <v>0.0018</v>
      </c>
      <c r="R142" s="228">
        <f>Q142*H142</f>
        <v>0.0018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318</v>
      </c>
      <c r="AT142" s="230" t="s">
        <v>656</v>
      </c>
      <c r="AU142" s="230" t="s">
        <v>85</v>
      </c>
      <c r="AY142" s="18" t="s">
        <v>161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83</v>
      </c>
      <c r="BK142" s="231">
        <f>ROUND(I142*H142,2)</f>
        <v>0</v>
      </c>
      <c r="BL142" s="18" t="s">
        <v>254</v>
      </c>
      <c r="BM142" s="230" t="s">
        <v>338</v>
      </c>
    </row>
    <row r="143" s="2" customFormat="1" ht="37.8" customHeight="1">
      <c r="A143" s="39"/>
      <c r="B143" s="40"/>
      <c r="C143" s="218" t="s">
        <v>250</v>
      </c>
      <c r="D143" s="218" t="s">
        <v>162</v>
      </c>
      <c r="E143" s="219" t="s">
        <v>2249</v>
      </c>
      <c r="F143" s="220" t="s">
        <v>2250</v>
      </c>
      <c r="G143" s="221" t="s">
        <v>622</v>
      </c>
      <c r="H143" s="222">
        <v>55</v>
      </c>
      <c r="I143" s="223"/>
      <c r="J143" s="224">
        <f>ROUND(I143*H143,2)</f>
        <v>0</v>
      </c>
      <c r="K143" s="225"/>
      <c r="L143" s="45"/>
      <c r="M143" s="226" t="s">
        <v>1</v>
      </c>
      <c r="N143" s="227" t="s">
        <v>40</v>
      </c>
      <c r="O143" s="92"/>
      <c r="P143" s="228">
        <f>O143*H143</f>
        <v>0</v>
      </c>
      <c r="Q143" s="228">
        <v>0.001</v>
      </c>
      <c r="R143" s="228">
        <f>Q143*H143</f>
        <v>0.055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254</v>
      </c>
      <c r="AT143" s="230" t="s">
        <v>162</v>
      </c>
      <c r="AU143" s="230" t="s">
        <v>85</v>
      </c>
      <c r="AY143" s="18" t="s">
        <v>161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83</v>
      </c>
      <c r="BK143" s="231">
        <f>ROUND(I143*H143,2)</f>
        <v>0</v>
      </c>
      <c r="BL143" s="18" t="s">
        <v>254</v>
      </c>
      <c r="BM143" s="230" t="s">
        <v>344</v>
      </c>
    </row>
    <row r="144" s="2" customFormat="1" ht="24.15" customHeight="1">
      <c r="A144" s="39"/>
      <c r="B144" s="40"/>
      <c r="C144" s="218" t="s">
        <v>321</v>
      </c>
      <c r="D144" s="218" t="s">
        <v>162</v>
      </c>
      <c r="E144" s="219" t="s">
        <v>2251</v>
      </c>
      <c r="F144" s="220" t="s">
        <v>2252</v>
      </c>
      <c r="G144" s="221" t="s">
        <v>431</v>
      </c>
      <c r="H144" s="222">
        <v>1</v>
      </c>
      <c r="I144" s="223"/>
      <c r="J144" s="224">
        <f>ROUND(I144*H144,2)</f>
        <v>0</v>
      </c>
      <c r="K144" s="225"/>
      <c r="L144" s="45"/>
      <c r="M144" s="226" t="s">
        <v>1</v>
      </c>
      <c r="N144" s="227" t="s">
        <v>40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254</v>
      </c>
      <c r="AT144" s="230" t="s">
        <v>162</v>
      </c>
      <c r="AU144" s="230" t="s">
        <v>85</v>
      </c>
      <c r="AY144" s="18" t="s">
        <v>161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254</v>
      </c>
      <c r="BM144" s="230" t="s">
        <v>348</v>
      </c>
    </row>
    <row r="145" s="2" customFormat="1" ht="21.75" customHeight="1">
      <c r="A145" s="39"/>
      <c r="B145" s="40"/>
      <c r="C145" s="276" t="s">
        <v>263</v>
      </c>
      <c r="D145" s="276" t="s">
        <v>656</v>
      </c>
      <c r="E145" s="277" t="s">
        <v>2253</v>
      </c>
      <c r="F145" s="278" t="s">
        <v>2254</v>
      </c>
      <c r="G145" s="279" t="s">
        <v>431</v>
      </c>
      <c r="H145" s="280">
        <v>1</v>
      </c>
      <c r="I145" s="281"/>
      <c r="J145" s="282">
        <f>ROUND(I145*H145,2)</f>
        <v>0</v>
      </c>
      <c r="K145" s="283"/>
      <c r="L145" s="284"/>
      <c r="M145" s="285" t="s">
        <v>1</v>
      </c>
      <c r="N145" s="286" t="s">
        <v>40</v>
      </c>
      <c r="O145" s="92"/>
      <c r="P145" s="228">
        <f>O145*H145</f>
        <v>0</v>
      </c>
      <c r="Q145" s="228">
        <v>0.034000000000000002</v>
      </c>
      <c r="R145" s="228">
        <f>Q145*H145</f>
        <v>0.034000000000000002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318</v>
      </c>
      <c r="AT145" s="230" t="s">
        <v>656</v>
      </c>
      <c r="AU145" s="230" t="s">
        <v>85</v>
      </c>
      <c r="AY145" s="18" t="s">
        <v>161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83</v>
      </c>
      <c r="BK145" s="231">
        <f>ROUND(I145*H145,2)</f>
        <v>0</v>
      </c>
      <c r="BL145" s="18" t="s">
        <v>254</v>
      </c>
      <c r="BM145" s="230" t="s">
        <v>352</v>
      </c>
    </row>
    <row r="146" s="2" customFormat="1" ht="33" customHeight="1">
      <c r="A146" s="39"/>
      <c r="B146" s="40"/>
      <c r="C146" s="218" t="s">
        <v>335</v>
      </c>
      <c r="D146" s="218" t="s">
        <v>162</v>
      </c>
      <c r="E146" s="219" t="s">
        <v>2255</v>
      </c>
      <c r="F146" s="220" t="s">
        <v>2256</v>
      </c>
      <c r="G146" s="221" t="s">
        <v>431</v>
      </c>
      <c r="H146" s="222">
        <v>1</v>
      </c>
      <c r="I146" s="223"/>
      <c r="J146" s="224">
        <f>ROUND(I146*H146,2)</f>
        <v>0</v>
      </c>
      <c r="K146" s="225"/>
      <c r="L146" s="45"/>
      <c r="M146" s="226" t="s">
        <v>1</v>
      </c>
      <c r="N146" s="227" t="s">
        <v>40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254</v>
      </c>
      <c r="AT146" s="230" t="s">
        <v>162</v>
      </c>
      <c r="AU146" s="230" t="s">
        <v>85</v>
      </c>
      <c r="AY146" s="18" t="s">
        <v>161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254</v>
      </c>
      <c r="BM146" s="230" t="s">
        <v>355</v>
      </c>
    </row>
    <row r="147" s="2" customFormat="1" ht="33" customHeight="1">
      <c r="A147" s="39"/>
      <c r="B147" s="40"/>
      <c r="C147" s="276" t="s">
        <v>266</v>
      </c>
      <c r="D147" s="276" t="s">
        <v>656</v>
      </c>
      <c r="E147" s="277" t="s">
        <v>2257</v>
      </c>
      <c r="F147" s="278" t="s">
        <v>2258</v>
      </c>
      <c r="G147" s="279" t="s">
        <v>431</v>
      </c>
      <c r="H147" s="280">
        <v>1</v>
      </c>
      <c r="I147" s="281"/>
      <c r="J147" s="282">
        <f>ROUND(I147*H147,2)</f>
        <v>0</v>
      </c>
      <c r="K147" s="283"/>
      <c r="L147" s="284"/>
      <c r="M147" s="285" t="s">
        <v>1</v>
      </c>
      <c r="N147" s="286" t="s">
        <v>40</v>
      </c>
      <c r="O147" s="92"/>
      <c r="P147" s="228">
        <f>O147*H147</f>
        <v>0</v>
      </c>
      <c r="Q147" s="228">
        <v>0.050000000000000003</v>
      </c>
      <c r="R147" s="228">
        <f>Q147*H147</f>
        <v>0.050000000000000003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318</v>
      </c>
      <c r="AT147" s="230" t="s">
        <v>656</v>
      </c>
      <c r="AU147" s="230" t="s">
        <v>85</v>
      </c>
      <c r="AY147" s="18" t="s">
        <v>161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83</v>
      </c>
      <c r="BK147" s="231">
        <f>ROUND(I147*H147,2)</f>
        <v>0</v>
      </c>
      <c r="BL147" s="18" t="s">
        <v>254</v>
      </c>
      <c r="BM147" s="230" t="s">
        <v>360</v>
      </c>
    </row>
    <row r="148" s="2" customFormat="1" ht="16.5" customHeight="1">
      <c r="A148" s="39"/>
      <c r="B148" s="40"/>
      <c r="C148" s="218" t="s">
        <v>7</v>
      </c>
      <c r="D148" s="218" t="s">
        <v>162</v>
      </c>
      <c r="E148" s="219" t="s">
        <v>2259</v>
      </c>
      <c r="F148" s="220" t="s">
        <v>2260</v>
      </c>
      <c r="G148" s="221" t="s">
        <v>431</v>
      </c>
      <c r="H148" s="222">
        <v>6</v>
      </c>
      <c r="I148" s="223"/>
      <c r="J148" s="224">
        <f>ROUND(I148*H148,2)</f>
        <v>0</v>
      </c>
      <c r="K148" s="225"/>
      <c r="L148" s="45"/>
      <c r="M148" s="226" t="s">
        <v>1</v>
      </c>
      <c r="N148" s="227" t="s">
        <v>40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254</v>
      </c>
      <c r="AT148" s="230" t="s">
        <v>162</v>
      </c>
      <c r="AU148" s="230" t="s">
        <v>85</v>
      </c>
      <c r="AY148" s="18" t="s">
        <v>161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83</v>
      </c>
      <c r="BK148" s="231">
        <f>ROUND(I148*H148,2)</f>
        <v>0</v>
      </c>
      <c r="BL148" s="18" t="s">
        <v>254</v>
      </c>
      <c r="BM148" s="230" t="s">
        <v>366</v>
      </c>
    </row>
    <row r="149" s="2" customFormat="1" ht="24.15" customHeight="1">
      <c r="A149" s="39"/>
      <c r="B149" s="40"/>
      <c r="C149" s="218" t="s">
        <v>398</v>
      </c>
      <c r="D149" s="218" t="s">
        <v>162</v>
      </c>
      <c r="E149" s="219" t="s">
        <v>2261</v>
      </c>
      <c r="F149" s="220" t="s">
        <v>2262</v>
      </c>
      <c r="G149" s="221" t="s">
        <v>328</v>
      </c>
      <c r="H149" s="222">
        <v>0.53300000000000003</v>
      </c>
      <c r="I149" s="223"/>
      <c r="J149" s="224">
        <f>ROUND(I149*H149,2)</f>
        <v>0</v>
      </c>
      <c r="K149" s="225"/>
      <c r="L149" s="45"/>
      <c r="M149" s="226" t="s">
        <v>1</v>
      </c>
      <c r="N149" s="227" t="s">
        <v>40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254</v>
      </c>
      <c r="AT149" s="230" t="s">
        <v>162</v>
      </c>
      <c r="AU149" s="230" t="s">
        <v>85</v>
      </c>
      <c r="AY149" s="18" t="s">
        <v>161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254</v>
      </c>
      <c r="BM149" s="230" t="s">
        <v>373</v>
      </c>
    </row>
    <row r="150" s="2" customFormat="1" ht="24.15" customHeight="1">
      <c r="A150" s="39"/>
      <c r="B150" s="40"/>
      <c r="C150" s="218" t="s">
        <v>309</v>
      </c>
      <c r="D150" s="218" t="s">
        <v>162</v>
      </c>
      <c r="E150" s="219" t="s">
        <v>2263</v>
      </c>
      <c r="F150" s="220" t="s">
        <v>2264</v>
      </c>
      <c r="G150" s="221" t="s">
        <v>431</v>
      </c>
      <c r="H150" s="222">
        <v>6</v>
      </c>
      <c r="I150" s="223"/>
      <c r="J150" s="224">
        <f>ROUND(I150*H150,2)</f>
        <v>0</v>
      </c>
      <c r="K150" s="225"/>
      <c r="L150" s="45"/>
      <c r="M150" s="226" t="s">
        <v>1</v>
      </c>
      <c r="N150" s="227" t="s">
        <v>40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254</v>
      </c>
      <c r="AT150" s="230" t="s">
        <v>162</v>
      </c>
      <c r="AU150" s="230" t="s">
        <v>85</v>
      </c>
      <c r="AY150" s="18" t="s">
        <v>161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83</v>
      </c>
      <c r="BK150" s="231">
        <f>ROUND(I150*H150,2)</f>
        <v>0</v>
      </c>
      <c r="BL150" s="18" t="s">
        <v>254</v>
      </c>
      <c r="BM150" s="230" t="s">
        <v>379</v>
      </c>
    </row>
    <row r="151" s="12" customFormat="1" ht="25.92" customHeight="1">
      <c r="A151" s="12"/>
      <c r="B151" s="204"/>
      <c r="C151" s="205"/>
      <c r="D151" s="206" t="s">
        <v>74</v>
      </c>
      <c r="E151" s="207" t="s">
        <v>2063</v>
      </c>
      <c r="F151" s="207" t="s">
        <v>2202</v>
      </c>
      <c r="G151" s="205"/>
      <c r="H151" s="205"/>
      <c r="I151" s="208"/>
      <c r="J151" s="209">
        <f>BK151</f>
        <v>0</v>
      </c>
      <c r="K151" s="205"/>
      <c r="L151" s="210"/>
      <c r="M151" s="211"/>
      <c r="N151" s="212"/>
      <c r="O151" s="212"/>
      <c r="P151" s="213">
        <f>P152</f>
        <v>0</v>
      </c>
      <c r="Q151" s="212"/>
      <c r="R151" s="213">
        <f>R152</f>
        <v>0</v>
      </c>
      <c r="S151" s="212"/>
      <c r="T151" s="214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164</v>
      </c>
      <c r="AT151" s="216" t="s">
        <v>74</v>
      </c>
      <c r="AU151" s="216" t="s">
        <v>75</v>
      </c>
      <c r="AY151" s="215" t="s">
        <v>161</v>
      </c>
      <c r="BK151" s="217">
        <f>BK152</f>
        <v>0</v>
      </c>
    </row>
    <row r="152" s="2" customFormat="1" ht="16.5" customHeight="1">
      <c r="A152" s="39"/>
      <c r="B152" s="40"/>
      <c r="C152" s="218" t="s">
        <v>291</v>
      </c>
      <c r="D152" s="218" t="s">
        <v>162</v>
      </c>
      <c r="E152" s="219" t="s">
        <v>2265</v>
      </c>
      <c r="F152" s="220" t="s">
        <v>2266</v>
      </c>
      <c r="G152" s="221" t="s">
        <v>1807</v>
      </c>
      <c r="H152" s="222">
        <v>42</v>
      </c>
      <c r="I152" s="223"/>
      <c r="J152" s="224">
        <f>ROUND(I152*H152,2)</f>
        <v>0</v>
      </c>
      <c r="K152" s="225"/>
      <c r="L152" s="45"/>
      <c r="M152" s="293" t="s">
        <v>1</v>
      </c>
      <c r="N152" s="294" t="s">
        <v>40</v>
      </c>
      <c r="O152" s="295"/>
      <c r="P152" s="296">
        <f>O152*H152</f>
        <v>0</v>
      </c>
      <c r="Q152" s="296">
        <v>0</v>
      </c>
      <c r="R152" s="296">
        <f>Q152*H152</f>
        <v>0</v>
      </c>
      <c r="S152" s="296">
        <v>0</v>
      </c>
      <c r="T152" s="29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2067</v>
      </c>
      <c r="AT152" s="230" t="s">
        <v>162</v>
      </c>
      <c r="AU152" s="230" t="s">
        <v>83</v>
      </c>
      <c r="AY152" s="18" t="s">
        <v>161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2067</v>
      </c>
      <c r="BM152" s="230" t="s">
        <v>391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LfwHL3OI3sGrNV9mbraBJpUaDLbcTss4CcqkwytVVCyCO9yNYNnsWxjlOFynD1IDnDAsi5bYbe7nmF4i3rKNcg==" hashValue="vx1YSCCe/3bggz4aEJfYv86c4ZhSQ4TAEGZsWiF1Hbi4UdT3lxCvLXYihJexq+Beft101fV9+khdesFzZYg9NA==" algorithmName="SHA-512" password="CC35"/>
  <autoFilter ref="C119:K15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budovy koupaliště Šternberk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2267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1362</v>
      </c>
      <c r="G12" s="39"/>
      <c r="H12" s="39"/>
      <c r="I12" s="141" t="s">
        <v>22</v>
      </c>
      <c r="J12" s="145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1363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26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ROUND((SUM(BE135:BE408)),  2)</f>
        <v>0</v>
      </c>
      <c r="G33" s="39"/>
      <c r="H33" s="39"/>
      <c r="I33" s="156">
        <v>0.20999999999999999</v>
      </c>
      <c r="J33" s="155">
        <f>ROUND(((SUM(BE135:BE408))*I33),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ROUND((SUM(BF135:BF408)),  2)</f>
        <v>0</v>
      </c>
      <c r="G34" s="39"/>
      <c r="H34" s="39"/>
      <c r="I34" s="156">
        <v>0.12</v>
      </c>
      <c r="J34" s="155">
        <f>ROUND(((SUM(BF135:BF408))*I34),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ROUND((SUM(BG135:BG408)),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ROUND((SUM(BH135:BH408)),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ROUND((SUM(BI135:BI408)),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budovy koupaliště Šternberk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06 - Zdravotechnické 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133</v>
      </c>
      <c r="E97" s="183"/>
      <c r="F97" s="183"/>
      <c r="G97" s="183"/>
      <c r="H97" s="183"/>
      <c r="I97" s="183"/>
      <c r="J97" s="184">
        <f>J136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1366</v>
      </c>
      <c r="E98" s="189"/>
      <c r="F98" s="189"/>
      <c r="G98" s="189"/>
      <c r="H98" s="189"/>
      <c r="I98" s="189"/>
      <c r="J98" s="190">
        <f>J137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2268</v>
      </c>
      <c r="E99" s="189"/>
      <c r="F99" s="189"/>
      <c r="G99" s="189"/>
      <c r="H99" s="189"/>
      <c r="I99" s="189"/>
      <c r="J99" s="190">
        <f>J208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2269</v>
      </c>
      <c r="E100" s="189"/>
      <c r="F100" s="189"/>
      <c r="G100" s="189"/>
      <c r="H100" s="189"/>
      <c r="I100" s="189"/>
      <c r="J100" s="190">
        <f>J221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134</v>
      </c>
      <c r="E101" s="189"/>
      <c r="F101" s="189"/>
      <c r="G101" s="189"/>
      <c r="H101" s="189"/>
      <c r="I101" s="189"/>
      <c r="J101" s="190">
        <f>J231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2270</v>
      </c>
      <c r="E102" s="189"/>
      <c r="F102" s="189"/>
      <c r="G102" s="189"/>
      <c r="H102" s="189"/>
      <c r="I102" s="189"/>
      <c r="J102" s="190">
        <f>J239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135</v>
      </c>
      <c r="E103" s="189"/>
      <c r="F103" s="189"/>
      <c r="G103" s="189"/>
      <c r="H103" s="189"/>
      <c r="I103" s="189"/>
      <c r="J103" s="190">
        <f>J250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1368</v>
      </c>
      <c r="E104" s="189"/>
      <c r="F104" s="189"/>
      <c r="G104" s="189"/>
      <c r="H104" s="189"/>
      <c r="I104" s="189"/>
      <c r="J104" s="190">
        <f>J281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2271</v>
      </c>
      <c r="E105" s="189"/>
      <c r="F105" s="189"/>
      <c r="G105" s="189"/>
      <c r="H105" s="189"/>
      <c r="I105" s="189"/>
      <c r="J105" s="190">
        <f>J287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1369</v>
      </c>
      <c r="E106" s="183"/>
      <c r="F106" s="183"/>
      <c r="G106" s="183"/>
      <c r="H106" s="183"/>
      <c r="I106" s="183"/>
      <c r="J106" s="184">
        <f>J289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2272</v>
      </c>
      <c r="E107" s="189"/>
      <c r="F107" s="189"/>
      <c r="G107" s="189"/>
      <c r="H107" s="189"/>
      <c r="I107" s="189"/>
      <c r="J107" s="190">
        <f>J290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2273</v>
      </c>
      <c r="E108" s="189"/>
      <c r="F108" s="189"/>
      <c r="G108" s="189"/>
      <c r="H108" s="189"/>
      <c r="I108" s="189"/>
      <c r="J108" s="190">
        <f>J314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2274</v>
      </c>
      <c r="E109" s="189"/>
      <c r="F109" s="189"/>
      <c r="G109" s="189"/>
      <c r="H109" s="189"/>
      <c r="I109" s="189"/>
      <c r="J109" s="190">
        <f>J336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2275</v>
      </c>
      <c r="E110" s="189"/>
      <c r="F110" s="189"/>
      <c r="G110" s="189"/>
      <c r="H110" s="189"/>
      <c r="I110" s="189"/>
      <c r="J110" s="190">
        <f>J344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2276</v>
      </c>
      <c r="E111" s="189"/>
      <c r="F111" s="189"/>
      <c r="G111" s="189"/>
      <c r="H111" s="189"/>
      <c r="I111" s="189"/>
      <c r="J111" s="190">
        <f>J348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2277</v>
      </c>
      <c r="E112" s="189"/>
      <c r="F112" s="189"/>
      <c r="G112" s="189"/>
      <c r="H112" s="189"/>
      <c r="I112" s="189"/>
      <c r="J112" s="190">
        <f>J391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2278</v>
      </c>
      <c r="E113" s="189"/>
      <c r="F113" s="189"/>
      <c r="G113" s="189"/>
      <c r="H113" s="189"/>
      <c r="I113" s="189"/>
      <c r="J113" s="190">
        <f>J396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2279</v>
      </c>
      <c r="E114" s="189"/>
      <c r="F114" s="189"/>
      <c r="G114" s="189"/>
      <c r="H114" s="189"/>
      <c r="I114" s="189"/>
      <c r="J114" s="190">
        <f>J400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2280</v>
      </c>
      <c r="E115" s="189"/>
      <c r="F115" s="189"/>
      <c r="G115" s="189"/>
      <c r="H115" s="189"/>
      <c r="I115" s="189"/>
      <c r="J115" s="190">
        <f>J405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147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75" t="str">
        <f>E7</f>
        <v>Úpravy budovy koupaliště Šternberk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108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06 - Zdravotechnické instalace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>Šternberk</v>
      </c>
      <c r="G129" s="41"/>
      <c r="H129" s="41"/>
      <c r="I129" s="33" t="s">
        <v>22</v>
      </c>
      <c r="J129" s="80" t="str">
        <f>IF(J12="","",J12)</f>
        <v>13. 1. 2025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E15</f>
        <v>Město Šternberk</v>
      </c>
      <c r="G131" s="41"/>
      <c r="H131" s="41"/>
      <c r="I131" s="33" t="s">
        <v>30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28</v>
      </c>
      <c r="D132" s="41"/>
      <c r="E132" s="41"/>
      <c r="F132" s="28" t="str">
        <f>IF(E18="","",E18)</f>
        <v>Vyplň údaj</v>
      </c>
      <c r="G132" s="41"/>
      <c r="H132" s="41"/>
      <c r="I132" s="33" t="s">
        <v>32</v>
      </c>
      <c r="J132" s="37" t="str">
        <f>E24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192"/>
      <c r="B134" s="193"/>
      <c r="C134" s="194" t="s">
        <v>148</v>
      </c>
      <c r="D134" s="195" t="s">
        <v>60</v>
      </c>
      <c r="E134" s="195" t="s">
        <v>56</v>
      </c>
      <c r="F134" s="195" t="s">
        <v>57</v>
      </c>
      <c r="G134" s="195" t="s">
        <v>149</v>
      </c>
      <c r="H134" s="195" t="s">
        <v>150</v>
      </c>
      <c r="I134" s="195" t="s">
        <v>151</v>
      </c>
      <c r="J134" s="196" t="s">
        <v>112</v>
      </c>
      <c r="K134" s="197" t="s">
        <v>152</v>
      </c>
      <c r="L134" s="198"/>
      <c r="M134" s="101" t="s">
        <v>1</v>
      </c>
      <c r="N134" s="102" t="s">
        <v>39</v>
      </c>
      <c r="O134" s="102" t="s">
        <v>153</v>
      </c>
      <c r="P134" s="102" t="s">
        <v>154</v>
      </c>
      <c r="Q134" s="102" t="s">
        <v>155</v>
      </c>
      <c r="R134" s="102" t="s">
        <v>156</v>
      </c>
      <c r="S134" s="102" t="s">
        <v>157</v>
      </c>
      <c r="T134" s="103" t="s">
        <v>158</v>
      </c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</row>
    <row r="135" s="2" customFormat="1" ht="22.8" customHeight="1">
      <c r="A135" s="39"/>
      <c r="B135" s="40"/>
      <c r="C135" s="108" t="s">
        <v>159</v>
      </c>
      <c r="D135" s="41"/>
      <c r="E135" s="41"/>
      <c r="F135" s="41"/>
      <c r="G135" s="41"/>
      <c r="H135" s="41"/>
      <c r="I135" s="41"/>
      <c r="J135" s="199">
        <f>BK135</f>
        <v>0</v>
      </c>
      <c r="K135" s="41"/>
      <c r="L135" s="45"/>
      <c r="M135" s="104"/>
      <c r="N135" s="200"/>
      <c r="O135" s="105"/>
      <c r="P135" s="201">
        <f>P136+P289</f>
        <v>0</v>
      </c>
      <c r="Q135" s="105"/>
      <c r="R135" s="201">
        <f>R136+R289</f>
        <v>3.4103645</v>
      </c>
      <c r="S135" s="105"/>
      <c r="T135" s="202">
        <f>T136+T289</f>
        <v>3.4972099999999999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74</v>
      </c>
      <c r="AU135" s="18" t="s">
        <v>114</v>
      </c>
      <c r="BK135" s="203">
        <f>BK136+BK289</f>
        <v>0</v>
      </c>
    </row>
    <row r="136" s="12" customFormat="1" ht="25.92" customHeight="1">
      <c r="A136" s="12"/>
      <c r="B136" s="204"/>
      <c r="C136" s="205"/>
      <c r="D136" s="206" t="s">
        <v>74</v>
      </c>
      <c r="E136" s="207" t="s">
        <v>1041</v>
      </c>
      <c r="F136" s="207" t="s">
        <v>1042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P137+P208+P221+P231+P239+P250+P281+P287</f>
        <v>0</v>
      </c>
      <c r="Q136" s="212"/>
      <c r="R136" s="213">
        <f>R137+R208+R221+R231+R239+R250+R281+R287</f>
        <v>1.5626345000000002</v>
      </c>
      <c r="S136" s="212"/>
      <c r="T136" s="214">
        <f>T137+T208+T221+T231+T239+T250+T281+T287</f>
        <v>2.8681000000000001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83</v>
      </c>
      <c r="AT136" s="216" t="s">
        <v>74</v>
      </c>
      <c r="AU136" s="216" t="s">
        <v>75</v>
      </c>
      <c r="AY136" s="215" t="s">
        <v>161</v>
      </c>
      <c r="BK136" s="217">
        <f>BK137+BK208+BK221+BK231+BK239+BK250+BK281+BK287</f>
        <v>0</v>
      </c>
    </row>
    <row r="137" s="12" customFormat="1" ht="22.8" customHeight="1">
      <c r="A137" s="12"/>
      <c r="B137" s="204"/>
      <c r="C137" s="205"/>
      <c r="D137" s="206" t="s">
        <v>74</v>
      </c>
      <c r="E137" s="287" t="s">
        <v>83</v>
      </c>
      <c r="F137" s="287" t="s">
        <v>207</v>
      </c>
      <c r="G137" s="205"/>
      <c r="H137" s="205"/>
      <c r="I137" s="208"/>
      <c r="J137" s="288">
        <f>BK137</f>
        <v>0</v>
      </c>
      <c r="K137" s="205"/>
      <c r="L137" s="210"/>
      <c r="M137" s="211"/>
      <c r="N137" s="212"/>
      <c r="O137" s="212"/>
      <c r="P137" s="213">
        <f>SUM(P138:P207)</f>
        <v>0</v>
      </c>
      <c r="Q137" s="212"/>
      <c r="R137" s="213">
        <f>SUM(R138:R207)</f>
        <v>0</v>
      </c>
      <c r="S137" s="212"/>
      <c r="T137" s="214">
        <f>SUM(T138:T207)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83</v>
      </c>
      <c r="AT137" s="216" t="s">
        <v>74</v>
      </c>
      <c r="AU137" s="216" t="s">
        <v>83</v>
      </c>
      <c r="AY137" s="215" t="s">
        <v>161</v>
      </c>
      <c r="BK137" s="217">
        <f>SUM(BK138:BK207)</f>
        <v>0</v>
      </c>
    </row>
    <row r="138" s="2" customFormat="1" ht="44.25" customHeight="1">
      <c r="A138" s="39"/>
      <c r="B138" s="40"/>
      <c r="C138" s="218" t="s">
        <v>83</v>
      </c>
      <c r="D138" s="218" t="s">
        <v>162</v>
      </c>
      <c r="E138" s="219" t="s">
        <v>2281</v>
      </c>
      <c r="F138" s="220" t="s">
        <v>2282</v>
      </c>
      <c r="G138" s="221" t="s">
        <v>210</v>
      </c>
      <c r="H138" s="222">
        <v>36.381</v>
      </c>
      <c r="I138" s="223"/>
      <c r="J138" s="224">
        <f>ROUND(I138*H138,2)</f>
        <v>0</v>
      </c>
      <c r="K138" s="225"/>
      <c r="L138" s="45"/>
      <c r="M138" s="226" t="s">
        <v>1</v>
      </c>
      <c r="N138" s="227" t="s">
        <v>40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164</v>
      </c>
      <c r="AT138" s="230" t="s">
        <v>162</v>
      </c>
      <c r="AU138" s="230" t="s">
        <v>85</v>
      </c>
      <c r="AY138" s="18" t="s">
        <v>161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164</v>
      </c>
      <c r="BM138" s="230" t="s">
        <v>2283</v>
      </c>
    </row>
    <row r="139" s="13" customFormat="1">
      <c r="A139" s="13"/>
      <c r="B139" s="232"/>
      <c r="C139" s="233"/>
      <c r="D139" s="234" t="s">
        <v>165</v>
      </c>
      <c r="E139" s="235" t="s">
        <v>1</v>
      </c>
      <c r="F139" s="236" t="s">
        <v>2284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165</v>
      </c>
      <c r="AU139" s="242" t="s">
        <v>85</v>
      </c>
      <c r="AV139" s="13" t="s">
        <v>83</v>
      </c>
      <c r="AW139" s="13" t="s">
        <v>31</v>
      </c>
      <c r="AX139" s="13" t="s">
        <v>75</v>
      </c>
      <c r="AY139" s="242" t="s">
        <v>161</v>
      </c>
    </row>
    <row r="140" s="15" customFormat="1">
      <c r="A140" s="15"/>
      <c r="B140" s="254"/>
      <c r="C140" s="255"/>
      <c r="D140" s="234" t="s">
        <v>165</v>
      </c>
      <c r="E140" s="256" t="s">
        <v>1</v>
      </c>
      <c r="F140" s="257" t="s">
        <v>2285</v>
      </c>
      <c r="G140" s="255"/>
      <c r="H140" s="258">
        <v>9.9299999999999997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165</v>
      </c>
      <c r="AU140" s="264" t="s">
        <v>85</v>
      </c>
      <c r="AV140" s="15" t="s">
        <v>85</v>
      </c>
      <c r="AW140" s="15" t="s">
        <v>31</v>
      </c>
      <c r="AX140" s="15" t="s">
        <v>75</v>
      </c>
      <c r="AY140" s="264" t="s">
        <v>161</v>
      </c>
    </row>
    <row r="141" s="15" customFormat="1">
      <c r="A141" s="15"/>
      <c r="B141" s="254"/>
      <c r="C141" s="255"/>
      <c r="D141" s="234" t="s">
        <v>165</v>
      </c>
      <c r="E141" s="256" t="s">
        <v>1</v>
      </c>
      <c r="F141" s="257" t="s">
        <v>2286</v>
      </c>
      <c r="G141" s="255"/>
      <c r="H141" s="258">
        <v>0.13700000000000001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165</v>
      </c>
      <c r="AU141" s="264" t="s">
        <v>85</v>
      </c>
      <c r="AV141" s="15" t="s">
        <v>85</v>
      </c>
      <c r="AW141" s="15" t="s">
        <v>31</v>
      </c>
      <c r="AX141" s="15" t="s">
        <v>75</v>
      </c>
      <c r="AY141" s="264" t="s">
        <v>161</v>
      </c>
    </row>
    <row r="142" s="15" customFormat="1">
      <c r="A142" s="15"/>
      <c r="B142" s="254"/>
      <c r="C142" s="255"/>
      <c r="D142" s="234" t="s">
        <v>165</v>
      </c>
      <c r="E142" s="256" t="s">
        <v>1</v>
      </c>
      <c r="F142" s="257" t="s">
        <v>2287</v>
      </c>
      <c r="G142" s="255"/>
      <c r="H142" s="258">
        <v>0.11600000000000001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165</v>
      </c>
      <c r="AU142" s="264" t="s">
        <v>85</v>
      </c>
      <c r="AV142" s="15" t="s">
        <v>85</v>
      </c>
      <c r="AW142" s="15" t="s">
        <v>31</v>
      </c>
      <c r="AX142" s="15" t="s">
        <v>75</v>
      </c>
      <c r="AY142" s="264" t="s">
        <v>161</v>
      </c>
    </row>
    <row r="143" s="15" customFormat="1">
      <c r="A143" s="15"/>
      <c r="B143" s="254"/>
      <c r="C143" s="255"/>
      <c r="D143" s="234" t="s">
        <v>165</v>
      </c>
      <c r="E143" s="256" t="s">
        <v>1</v>
      </c>
      <c r="F143" s="257" t="s">
        <v>2288</v>
      </c>
      <c r="G143" s="255"/>
      <c r="H143" s="258">
        <v>0.087999999999999995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165</v>
      </c>
      <c r="AU143" s="264" t="s">
        <v>85</v>
      </c>
      <c r="AV143" s="15" t="s">
        <v>85</v>
      </c>
      <c r="AW143" s="15" t="s">
        <v>31</v>
      </c>
      <c r="AX143" s="15" t="s">
        <v>75</v>
      </c>
      <c r="AY143" s="264" t="s">
        <v>161</v>
      </c>
    </row>
    <row r="144" s="15" customFormat="1">
      <c r="A144" s="15"/>
      <c r="B144" s="254"/>
      <c r="C144" s="255"/>
      <c r="D144" s="234" t="s">
        <v>165</v>
      </c>
      <c r="E144" s="256" t="s">
        <v>1</v>
      </c>
      <c r="F144" s="257" t="s">
        <v>2289</v>
      </c>
      <c r="G144" s="255"/>
      <c r="H144" s="258">
        <v>0.16800000000000001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165</v>
      </c>
      <c r="AU144" s="264" t="s">
        <v>85</v>
      </c>
      <c r="AV144" s="15" t="s">
        <v>85</v>
      </c>
      <c r="AW144" s="15" t="s">
        <v>31</v>
      </c>
      <c r="AX144" s="15" t="s">
        <v>75</v>
      </c>
      <c r="AY144" s="264" t="s">
        <v>161</v>
      </c>
    </row>
    <row r="145" s="15" customFormat="1">
      <c r="A145" s="15"/>
      <c r="B145" s="254"/>
      <c r="C145" s="255"/>
      <c r="D145" s="234" t="s">
        <v>165</v>
      </c>
      <c r="E145" s="256" t="s">
        <v>1</v>
      </c>
      <c r="F145" s="257" t="s">
        <v>2290</v>
      </c>
      <c r="G145" s="255"/>
      <c r="H145" s="258">
        <v>0.48999999999999999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165</v>
      </c>
      <c r="AU145" s="264" t="s">
        <v>85</v>
      </c>
      <c r="AV145" s="15" t="s">
        <v>85</v>
      </c>
      <c r="AW145" s="15" t="s">
        <v>31</v>
      </c>
      <c r="AX145" s="15" t="s">
        <v>75</v>
      </c>
      <c r="AY145" s="264" t="s">
        <v>161</v>
      </c>
    </row>
    <row r="146" s="15" customFormat="1">
      <c r="A146" s="15"/>
      <c r="B146" s="254"/>
      <c r="C146" s="255"/>
      <c r="D146" s="234" t="s">
        <v>165</v>
      </c>
      <c r="E146" s="256" t="s">
        <v>1</v>
      </c>
      <c r="F146" s="257" t="s">
        <v>2291</v>
      </c>
      <c r="G146" s="255"/>
      <c r="H146" s="258">
        <v>6.9829999999999997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165</v>
      </c>
      <c r="AU146" s="264" t="s">
        <v>85</v>
      </c>
      <c r="AV146" s="15" t="s">
        <v>85</v>
      </c>
      <c r="AW146" s="15" t="s">
        <v>31</v>
      </c>
      <c r="AX146" s="15" t="s">
        <v>75</v>
      </c>
      <c r="AY146" s="264" t="s">
        <v>161</v>
      </c>
    </row>
    <row r="147" s="15" customFormat="1">
      <c r="A147" s="15"/>
      <c r="B147" s="254"/>
      <c r="C147" s="255"/>
      <c r="D147" s="234" t="s">
        <v>165</v>
      </c>
      <c r="E147" s="256" t="s">
        <v>1</v>
      </c>
      <c r="F147" s="257" t="s">
        <v>2292</v>
      </c>
      <c r="G147" s="255"/>
      <c r="H147" s="258">
        <v>0.48999999999999999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165</v>
      </c>
      <c r="AU147" s="264" t="s">
        <v>85</v>
      </c>
      <c r="AV147" s="15" t="s">
        <v>85</v>
      </c>
      <c r="AW147" s="15" t="s">
        <v>31</v>
      </c>
      <c r="AX147" s="15" t="s">
        <v>75</v>
      </c>
      <c r="AY147" s="264" t="s">
        <v>161</v>
      </c>
    </row>
    <row r="148" s="15" customFormat="1">
      <c r="A148" s="15"/>
      <c r="B148" s="254"/>
      <c r="C148" s="255"/>
      <c r="D148" s="234" t="s">
        <v>165</v>
      </c>
      <c r="E148" s="256" t="s">
        <v>1</v>
      </c>
      <c r="F148" s="257" t="s">
        <v>2293</v>
      </c>
      <c r="G148" s="255"/>
      <c r="H148" s="258">
        <v>0.28599999999999998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165</v>
      </c>
      <c r="AU148" s="264" t="s">
        <v>85</v>
      </c>
      <c r="AV148" s="15" t="s">
        <v>85</v>
      </c>
      <c r="AW148" s="15" t="s">
        <v>31</v>
      </c>
      <c r="AX148" s="15" t="s">
        <v>75</v>
      </c>
      <c r="AY148" s="264" t="s">
        <v>161</v>
      </c>
    </row>
    <row r="149" s="15" customFormat="1">
      <c r="A149" s="15"/>
      <c r="B149" s="254"/>
      <c r="C149" s="255"/>
      <c r="D149" s="234" t="s">
        <v>165</v>
      </c>
      <c r="E149" s="256" t="s">
        <v>1</v>
      </c>
      <c r="F149" s="257" t="s">
        <v>2294</v>
      </c>
      <c r="G149" s="255"/>
      <c r="H149" s="258">
        <v>1.47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165</v>
      </c>
      <c r="AU149" s="264" t="s">
        <v>85</v>
      </c>
      <c r="AV149" s="15" t="s">
        <v>85</v>
      </c>
      <c r="AW149" s="15" t="s">
        <v>31</v>
      </c>
      <c r="AX149" s="15" t="s">
        <v>75</v>
      </c>
      <c r="AY149" s="264" t="s">
        <v>161</v>
      </c>
    </row>
    <row r="150" s="15" customFormat="1">
      <c r="A150" s="15"/>
      <c r="B150" s="254"/>
      <c r="C150" s="255"/>
      <c r="D150" s="234" t="s">
        <v>165</v>
      </c>
      <c r="E150" s="256" t="s">
        <v>1</v>
      </c>
      <c r="F150" s="257" t="s">
        <v>2295</v>
      </c>
      <c r="G150" s="255"/>
      <c r="H150" s="258">
        <v>0.17499999999999999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165</v>
      </c>
      <c r="AU150" s="264" t="s">
        <v>85</v>
      </c>
      <c r="AV150" s="15" t="s">
        <v>85</v>
      </c>
      <c r="AW150" s="15" t="s">
        <v>31</v>
      </c>
      <c r="AX150" s="15" t="s">
        <v>75</v>
      </c>
      <c r="AY150" s="264" t="s">
        <v>161</v>
      </c>
    </row>
    <row r="151" s="15" customFormat="1">
      <c r="A151" s="15"/>
      <c r="B151" s="254"/>
      <c r="C151" s="255"/>
      <c r="D151" s="234" t="s">
        <v>165</v>
      </c>
      <c r="E151" s="256" t="s">
        <v>1</v>
      </c>
      <c r="F151" s="257" t="s">
        <v>2287</v>
      </c>
      <c r="G151" s="255"/>
      <c r="H151" s="258">
        <v>0.11600000000000001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165</v>
      </c>
      <c r="AU151" s="264" t="s">
        <v>85</v>
      </c>
      <c r="AV151" s="15" t="s">
        <v>85</v>
      </c>
      <c r="AW151" s="15" t="s">
        <v>31</v>
      </c>
      <c r="AX151" s="15" t="s">
        <v>75</v>
      </c>
      <c r="AY151" s="264" t="s">
        <v>161</v>
      </c>
    </row>
    <row r="152" s="15" customFormat="1">
      <c r="A152" s="15"/>
      <c r="B152" s="254"/>
      <c r="C152" s="255"/>
      <c r="D152" s="234" t="s">
        <v>165</v>
      </c>
      <c r="E152" s="256" t="s">
        <v>1</v>
      </c>
      <c r="F152" s="257" t="s">
        <v>2296</v>
      </c>
      <c r="G152" s="255"/>
      <c r="H152" s="258">
        <v>2.778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165</v>
      </c>
      <c r="AU152" s="264" t="s">
        <v>85</v>
      </c>
      <c r="AV152" s="15" t="s">
        <v>85</v>
      </c>
      <c r="AW152" s="15" t="s">
        <v>31</v>
      </c>
      <c r="AX152" s="15" t="s">
        <v>75</v>
      </c>
      <c r="AY152" s="264" t="s">
        <v>161</v>
      </c>
    </row>
    <row r="153" s="15" customFormat="1">
      <c r="A153" s="15"/>
      <c r="B153" s="254"/>
      <c r="C153" s="255"/>
      <c r="D153" s="234" t="s">
        <v>165</v>
      </c>
      <c r="E153" s="256" t="s">
        <v>1</v>
      </c>
      <c r="F153" s="257" t="s">
        <v>2297</v>
      </c>
      <c r="G153" s="255"/>
      <c r="H153" s="258">
        <v>0.073999999999999996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165</v>
      </c>
      <c r="AU153" s="264" t="s">
        <v>85</v>
      </c>
      <c r="AV153" s="15" t="s">
        <v>85</v>
      </c>
      <c r="AW153" s="15" t="s">
        <v>31</v>
      </c>
      <c r="AX153" s="15" t="s">
        <v>75</v>
      </c>
      <c r="AY153" s="264" t="s">
        <v>161</v>
      </c>
    </row>
    <row r="154" s="15" customFormat="1">
      <c r="A154" s="15"/>
      <c r="B154" s="254"/>
      <c r="C154" s="255"/>
      <c r="D154" s="234" t="s">
        <v>165</v>
      </c>
      <c r="E154" s="256" t="s">
        <v>1</v>
      </c>
      <c r="F154" s="257" t="s">
        <v>2298</v>
      </c>
      <c r="G154" s="255"/>
      <c r="H154" s="258">
        <v>7.7619999999999996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165</v>
      </c>
      <c r="AU154" s="264" t="s">
        <v>85</v>
      </c>
      <c r="AV154" s="15" t="s">
        <v>85</v>
      </c>
      <c r="AW154" s="15" t="s">
        <v>31</v>
      </c>
      <c r="AX154" s="15" t="s">
        <v>75</v>
      </c>
      <c r="AY154" s="264" t="s">
        <v>161</v>
      </c>
    </row>
    <row r="155" s="15" customFormat="1">
      <c r="A155" s="15"/>
      <c r="B155" s="254"/>
      <c r="C155" s="255"/>
      <c r="D155" s="234" t="s">
        <v>165</v>
      </c>
      <c r="E155" s="256" t="s">
        <v>1</v>
      </c>
      <c r="F155" s="257" t="s">
        <v>2299</v>
      </c>
      <c r="G155" s="255"/>
      <c r="H155" s="258">
        <v>0.59499999999999997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165</v>
      </c>
      <c r="AU155" s="264" t="s">
        <v>85</v>
      </c>
      <c r="AV155" s="15" t="s">
        <v>85</v>
      </c>
      <c r="AW155" s="15" t="s">
        <v>31</v>
      </c>
      <c r="AX155" s="15" t="s">
        <v>75</v>
      </c>
      <c r="AY155" s="264" t="s">
        <v>161</v>
      </c>
    </row>
    <row r="156" s="15" customFormat="1">
      <c r="A156" s="15"/>
      <c r="B156" s="254"/>
      <c r="C156" s="255"/>
      <c r="D156" s="234" t="s">
        <v>165</v>
      </c>
      <c r="E156" s="256" t="s">
        <v>1</v>
      </c>
      <c r="F156" s="257" t="s">
        <v>2300</v>
      </c>
      <c r="G156" s="255"/>
      <c r="H156" s="258">
        <v>0.14699999999999999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165</v>
      </c>
      <c r="AU156" s="264" t="s">
        <v>85</v>
      </c>
      <c r="AV156" s="15" t="s">
        <v>85</v>
      </c>
      <c r="AW156" s="15" t="s">
        <v>31</v>
      </c>
      <c r="AX156" s="15" t="s">
        <v>75</v>
      </c>
      <c r="AY156" s="264" t="s">
        <v>161</v>
      </c>
    </row>
    <row r="157" s="16" customFormat="1">
      <c r="A157" s="16"/>
      <c r="B157" s="265"/>
      <c r="C157" s="266"/>
      <c r="D157" s="234" t="s">
        <v>165</v>
      </c>
      <c r="E157" s="267" t="s">
        <v>1</v>
      </c>
      <c r="F157" s="268" t="s">
        <v>215</v>
      </c>
      <c r="G157" s="266"/>
      <c r="H157" s="269">
        <v>31.804999999999996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5" t="s">
        <v>165</v>
      </c>
      <c r="AU157" s="275" t="s">
        <v>85</v>
      </c>
      <c r="AV157" s="16" t="s">
        <v>216</v>
      </c>
      <c r="AW157" s="16" t="s">
        <v>31</v>
      </c>
      <c r="AX157" s="16" t="s">
        <v>75</v>
      </c>
      <c r="AY157" s="275" t="s">
        <v>161</v>
      </c>
    </row>
    <row r="158" s="13" customFormat="1">
      <c r="A158" s="13"/>
      <c r="B158" s="232"/>
      <c r="C158" s="233"/>
      <c r="D158" s="234" t="s">
        <v>165</v>
      </c>
      <c r="E158" s="235" t="s">
        <v>1</v>
      </c>
      <c r="F158" s="236" t="s">
        <v>2301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165</v>
      </c>
      <c r="AU158" s="242" t="s">
        <v>85</v>
      </c>
      <c r="AV158" s="13" t="s">
        <v>83</v>
      </c>
      <c r="AW158" s="13" t="s">
        <v>31</v>
      </c>
      <c r="AX158" s="13" t="s">
        <v>75</v>
      </c>
      <c r="AY158" s="242" t="s">
        <v>161</v>
      </c>
    </row>
    <row r="159" s="15" customFormat="1">
      <c r="A159" s="15"/>
      <c r="B159" s="254"/>
      <c r="C159" s="255"/>
      <c r="D159" s="234" t="s">
        <v>165</v>
      </c>
      <c r="E159" s="256" t="s">
        <v>1</v>
      </c>
      <c r="F159" s="257" t="s">
        <v>2302</v>
      </c>
      <c r="G159" s="255"/>
      <c r="H159" s="258">
        <v>4.5759999999999996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165</v>
      </c>
      <c r="AU159" s="264" t="s">
        <v>85</v>
      </c>
      <c r="AV159" s="15" t="s">
        <v>85</v>
      </c>
      <c r="AW159" s="15" t="s">
        <v>31</v>
      </c>
      <c r="AX159" s="15" t="s">
        <v>75</v>
      </c>
      <c r="AY159" s="264" t="s">
        <v>161</v>
      </c>
    </row>
    <row r="160" s="16" customFormat="1">
      <c r="A160" s="16"/>
      <c r="B160" s="265"/>
      <c r="C160" s="266"/>
      <c r="D160" s="234" t="s">
        <v>165</v>
      </c>
      <c r="E160" s="267" t="s">
        <v>1</v>
      </c>
      <c r="F160" s="268" t="s">
        <v>215</v>
      </c>
      <c r="G160" s="266"/>
      <c r="H160" s="269">
        <v>4.5759999999999996</v>
      </c>
      <c r="I160" s="270"/>
      <c r="J160" s="266"/>
      <c r="K160" s="266"/>
      <c r="L160" s="271"/>
      <c r="M160" s="272"/>
      <c r="N160" s="273"/>
      <c r="O160" s="273"/>
      <c r="P160" s="273"/>
      <c r="Q160" s="273"/>
      <c r="R160" s="273"/>
      <c r="S160" s="273"/>
      <c r="T160" s="274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5" t="s">
        <v>165</v>
      </c>
      <c r="AU160" s="275" t="s">
        <v>85</v>
      </c>
      <c r="AV160" s="16" t="s">
        <v>216</v>
      </c>
      <c r="AW160" s="16" t="s">
        <v>31</v>
      </c>
      <c r="AX160" s="16" t="s">
        <v>75</v>
      </c>
      <c r="AY160" s="275" t="s">
        <v>161</v>
      </c>
    </row>
    <row r="161" s="14" customFormat="1">
      <c r="A161" s="14"/>
      <c r="B161" s="243"/>
      <c r="C161" s="244"/>
      <c r="D161" s="234" t="s">
        <v>165</v>
      </c>
      <c r="E161" s="245" t="s">
        <v>1</v>
      </c>
      <c r="F161" s="246" t="s">
        <v>206</v>
      </c>
      <c r="G161" s="244"/>
      <c r="H161" s="247">
        <v>36.380999999999993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165</v>
      </c>
      <c r="AU161" s="253" t="s">
        <v>85</v>
      </c>
      <c r="AV161" s="14" t="s">
        <v>164</v>
      </c>
      <c r="AW161" s="14" t="s">
        <v>31</v>
      </c>
      <c r="AX161" s="14" t="s">
        <v>83</v>
      </c>
      <c r="AY161" s="253" t="s">
        <v>161</v>
      </c>
    </row>
    <row r="162" s="2" customFormat="1" ht="44.25" customHeight="1">
      <c r="A162" s="39"/>
      <c r="B162" s="40"/>
      <c r="C162" s="218" t="s">
        <v>85</v>
      </c>
      <c r="D162" s="218" t="s">
        <v>162</v>
      </c>
      <c r="E162" s="219" t="s">
        <v>2303</v>
      </c>
      <c r="F162" s="220" t="s">
        <v>2304</v>
      </c>
      <c r="G162" s="221" t="s">
        <v>210</v>
      </c>
      <c r="H162" s="222">
        <v>18.303999999999998</v>
      </c>
      <c r="I162" s="223"/>
      <c r="J162" s="224">
        <f>ROUND(I162*H162,2)</f>
        <v>0</v>
      </c>
      <c r="K162" s="225"/>
      <c r="L162" s="45"/>
      <c r="M162" s="226" t="s">
        <v>1</v>
      </c>
      <c r="N162" s="227" t="s">
        <v>40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164</v>
      </c>
      <c r="AT162" s="230" t="s">
        <v>162</v>
      </c>
      <c r="AU162" s="230" t="s">
        <v>85</v>
      </c>
      <c r="AY162" s="18" t="s">
        <v>161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83</v>
      </c>
      <c r="BK162" s="231">
        <f>ROUND(I162*H162,2)</f>
        <v>0</v>
      </c>
      <c r="BL162" s="18" t="s">
        <v>164</v>
      </c>
      <c r="BM162" s="230" t="s">
        <v>2305</v>
      </c>
    </row>
    <row r="163" s="13" customFormat="1">
      <c r="A163" s="13"/>
      <c r="B163" s="232"/>
      <c r="C163" s="233"/>
      <c r="D163" s="234" t="s">
        <v>165</v>
      </c>
      <c r="E163" s="235" t="s">
        <v>1</v>
      </c>
      <c r="F163" s="236" t="s">
        <v>2306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165</v>
      </c>
      <c r="AU163" s="242" t="s">
        <v>85</v>
      </c>
      <c r="AV163" s="13" t="s">
        <v>83</v>
      </c>
      <c r="AW163" s="13" t="s">
        <v>31</v>
      </c>
      <c r="AX163" s="13" t="s">
        <v>75</v>
      </c>
      <c r="AY163" s="242" t="s">
        <v>161</v>
      </c>
    </row>
    <row r="164" s="15" customFormat="1">
      <c r="A164" s="15"/>
      <c r="B164" s="254"/>
      <c r="C164" s="255"/>
      <c r="D164" s="234" t="s">
        <v>165</v>
      </c>
      <c r="E164" s="256" t="s">
        <v>1</v>
      </c>
      <c r="F164" s="257" t="s">
        <v>2307</v>
      </c>
      <c r="G164" s="255"/>
      <c r="H164" s="258">
        <v>18.303999999999998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165</v>
      </c>
      <c r="AU164" s="264" t="s">
        <v>85</v>
      </c>
      <c r="AV164" s="15" t="s">
        <v>85</v>
      </c>
      <c r="AW164" s="15" t="s">
        <v>31</v>
      </c>
      <c r="AX164" s="15" t="s">
        <v>83</v>
      </c>
      <c r="AY164" s="264" t="s">
        <v>161</v>
      </c>
    </row>
    <row r="165" s="2" customFormat="1" ht="55.5" customHeight="1">
      <c r="A165" s="39"/>
      <c r="B165" s="40"/>
      <c r="C165" s="218" t="s">
        <v>216</v>
      </c>
      <c r="D165" s="218" t="s">
        <v>162</v>
      </c>
      <c r="E165" s="219" t="s">
        <v>2308</v>
      </c>
      <c r="F165" s="220" t="s">
        <v>2309</v>
      </c>
      <c r="G165" s="221" t="s">
        <v>210</v>
      </c>
      <c r="H165" s="222">
        <v>29.82</v>
      </c>
      <c r="I165" s="223"/>
      <c r="J165" s="224">
        <f>ROUND(I165*H165,2)</f>
        <v>0</v>
      </c>
      <c r="K165" s="225"/>
      <c r="L165" s="45"/>
      <c r="M165" s="226" t="s">
        <v>1</v>
      </c>
      <c r="N165" s="227" t="s">
        <v>40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164</v>
      </c>
      <c r="AT165" s="230" t="s">
        <v>162</v>
      </c>
      <c r="AU165" s="230" t="s">
        <v>85</v>
      </c>
      <c r="AY165" s="18" t="s">
        <v>161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83</v>
      </c>
      <c r="BK165" s="231">
        <f>ROUND(I165*H165,2)</f>
        <v>0</v>
      </c>
      <c r="BL165" s="18" t="s">
        <v>164</v>
      </c>
      <c r="BM165" s="230" t="s">
        <v>2310</v>
      </c>
    </row>
    <row r="166" s="13" customFormat="1">
      <c r="A166" s="13"/>
      <c r="B166" s="232"/>
      <c r="C166" s="233"/>
      <c r="D166" s="234" t="s">
        <v>165</v>
      </c>
      <c r="E166" s="235" t="s">
        <v>1</v>
      </c>
      <c r="F166" s="236" t="s">
        <v>2311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165</v>
      </c>
      <c r="AU166" s="242" t="s">
        <v>85</v>
      </c>
      <c r="AV166" s="13" t="s">
        <v>83</v>
      </c>
      <c r="AW166" s="13" t="s">
        <v>31</v>
      </c>
      <c r="AX166" s="13" t="s">
        <v>75</v>
      </c>
      <c r="AY166" s="242" t="s">
        <v>161</v>
      </c>
    </row>
    <row r="167" s="15" customFormat="1">
      <c r="A167" s="15"/>
      <c r="B167" s="254"/>
      <c r="C167" s="255"/>
      <c r="D167" s="234" t="s">
        <v>165</v>
      </c>
      <c r="E167" s="256" t="s">
        <v>1</v>
      </c>
      <c r="F167" s="257" t="s">
        <v>2312</v>
      </c>
      <c r="G167" s="255"/>
      <c r="H167" s="258">
        <v>29.82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165</v>
      </c>
      <c r="AU167" s="264" t="s">
        <v>85</v>
      </c>
      <c r="AV167" s="15" t="s">
        <v>85</v>
      </c>
      <c r="AW167" s="15" t="s">
        <v>31</v>
      </c>
      <c r="AX167" s="15" t="s">
        <v>83</v>
      </c>
      <c r="AY167" s="264" t="s">
        <v>161</v>
      </c>
    </row>
    <row r="168" s="2" customFormat="1" ht="62.7" customHeight="1">
      <c r="A168" s="39"/>
      <c r="B168" s="40"/>
      <c r="C168" s="218" t="s">
        <v>164</v>
      </c>
      <c r="D168" s="218" t="s">
        <v>162</v>
      </c>
      <c r="E168" s="219" t="s">
        <v>2313</v>
      </c>
      <c r="F168" s="220" t="s">
        <v>2314</v>
      </c>
      <c r="G168" s="221" t="s">
        <v>210</v>
      </c>
      <c r="H168" s="222">
        <v>49.804000000000002</v>
      </c>
      <c r="I168" s="223"/>
      <c r="J168" s="224">
        <f>ROUND(I168*H168,2)</f>
        <v>0</v>
      </c>
      <c r="K168" s="225"/>
      <c r="L168" s="45"/>
      <c r="M168" s="226" t="s">
        <v>1</v>
      </c>
      <c r="N168" s="227" t="s">
        <v>40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164</v>
      </c>
      <c r="AT168" s="230" t="s">
        <v>162</v>
      </c>
      <c r="AU168" s="230" t="s">
        <v>85</v>
      </c>
      <c r="AY168" s="18" t="s">
        <v>161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164</v>
      </c>
      <c r="BM168" s="230" t="s">
        <v>2315</v>
      </c>
    </row>
    <row r="169" s="13" customFormat="1">
      <c r="A169" s="13"/>
      <c r="B169" s="232"/>
      <c r="C169" s="233"/>
      <c r="D169" s="234" t="s">
        <v>165</v>
      </c>
      <c r="E169" s="235" t="s">
        <v>1</v>
      </c>
      <c r="F169" s="236" t="s">
        <v>2316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165</v>
      </c>
      <c r="AU169" s="242" t="s">
        <v>85</v>
      </c>
      <c r="AV169" s="13" t="s">
        <v>83</v>
      </c>
      <c r="AW169" s="13" t="s">
        <v>31</v>
      </c>
      <c r="AX169" s="13" t="s">
        <v>75</v>
      </c>
      <c r="AY169" s="242" t="s">
        <v>161</v>
      </c>
    </row>
    <row r="170" s="15" customFormat="1">
      <c r="A170" s="15"/>
      <c r="B170" s="254"/>
      <c r="C170" s="255"/>
      <c r="D170" s="234" t="s">
        <v>165</v>
      </c>
      <c r="E170" s="256" t="s">
        <v>1</v>
      </c>
      <c r="F170" s="257" t="s">
        <v>2317</v>
      </c>
      <c r="G170" s="255"/>
      <c r="H170" s="258">
        <v>49.804000000000002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165</v>
      </c>
      <c r="AU170" s="264" t="s">
        <v>85</v>
      </c>
      <c r="AV170" s="15" t="s">
        <v>85</v>
      </c>
      <c r="AW170" s="15" t="s">
        <v>31</v>
      </c>
      <c r="AX170" s="15" t="s">
        <v>83</v>
      </c>
      <c r="AY170" s="264" t="s">
        <v>161</v>
      </c>
    </row>
    <row r="171" s="2" customFormat="1" ht="44.25" customHeight="1">
      <c r="A171" s="39"/>
      <c r="B171" s="40"/>
      <c r="C171" s="218" t="s">
        <v>239</v>
      </c>
      <c r="D171" s="218" t="s">
        <v>162</v>
      </c>
      <c r="E171" s="219" t="s">
        <v>2318</v>
      </c>
      <c r="F171" s="220" t="s">
        <v>2319</v>
      </c>
      <c r="G171" s="221" t="s">
        <v>210</v>
      </c>
      <c r="H171" s="222">
        <v>29.82</v>
      </c>
      <c r="I171" s="223"/>
      <c r="J171" s="224">
        <f>ROUND(I171*H171,2)</f>
        <v>0</v>
      </c>
      <c r="K171" s="225"/>
      <c r="L171" s="45"/>
      <c r="M171" s="226" t="s">
        <v>1</v>
      </c>
      <c r="N171" s="227" t="s">
        <v>40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164</v>
      </c>
      <c r="AT171" s="230" t="s">
        <v>162</v>
      </c>
      <c r="AU171" s="230" t="s">
        <v>85</v>
      </c>
      <c r="AY171" s="18" t="s">
        <v>161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83</v>
      </c>
      <c r="BK171" s="231">
        <f>ROUND(I171*H171,2)</f>
        <v>0</v>
      </c>
      <c r="BL171" s="18" t="s">
        <v>164</v>
      </c>
      <c r="BM171" s="230" t="s">
        <v>2320</v>
      </c>
    </row>
    <row r="172" s="13" customFormat="1">
      <c r="A172" s="13"/>
      <c r="B172" s="232"/>
      <c r="C172" s="233"/>
      <c r="D172" s="234" t="s">
        <v>165</v>
      </c>
      <c r="E172" s="235" t="s">
        <v>1</v>
      </c>
      <c r="F172" s="236" t="s">
        <v>2311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165</v>
      </c>
      <c r="AU172" s="242" t="s">
        <v>85</v>
      </c>
      <c r="AV172" s="13" t="s">
        <v>83</v>
      </c>
      <c r="AW172" s="13" t="s">
        <v>31</v>
      </c>
      <c r="AX172" s="13" t="s">
        <v>75</v>
      </c>
      <c r="AY172" s="242" t="s">
        <v>161</v>
      </c>
    </row>
    <row r="173" s="15" customFormat="1">
      <c r="A173" s="15"/>
      <c r="B173" s="254"/>
      <c r="C173" s="255"/>
      <c r="D173" s="234" t="s">
        <v>165</v>
      </c>
      <c r="E173" s="256" t="s">
        <v>1</v>
      </c>
      <c r="F173" s="257" t="s">
        <v>2312</v>
      </c>
      <c r="G173" s="255"/>
      <c r="H173" s="258">
        <v>29.82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165</v>
      </c>
      <c r="AU173" s="264" t="s">
        <v>85</v>
      </c>
      <c r="AV173" s="15" t="s">
        <v>85</v>
      </c>
      <c r="AW173" s="15" t="s">
        <v>31</v>
      </c>
      <c r="AX173" s="15" t="s">
        <v>83</v>
      </c>
      <c r="AY173" s="264" t="s">
        <v>161</v>
      </c>
    </row>
    <row r="174" s="2" customFormat="1" ht="44.25" customHeight="1">
      <c r="A174" s="39"/>
      <c r="B174" s="40"/>
      <c r="C174" s="218" t="s">
        <v>226</v>
      </c>
      <c r="D174" s="218" t="s">
        <v>162</v>
      </c>
      <c r="E174" s="219" t="s">
        <v>2321</v>
      </c>
      <c r="F174" s="220" t="s">
        <v>2322</v>
      </c>
      <c r="G174" s="221" t="s">
        <v>328</v>
      </c>
      <c r="H174" s="222">
        <v>99.608000000000004</v>
      </c>
      <c r="I174" s="223"/>
      <c r="J174" s="224">
        <f>ROUND(I174*H174,2)</f>
        <v>0</v>
      </c>
      <c r="K174" s="225"/>
      <c r="L174" s="45"/>
      <c r="M174" s="226" t="s">
        <v>1</v>
      </c>
      <c r="N174" s="227" t="s">
        <v>40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164</v>
      </c>
      <c r="AT174" s="230" t="s">
        <v>162</v>
      </c>
      <c r="AU174" s="230" t="s">
        <v>85</v>
      </c>
      <c r="AY174" s="18" t="s">
        <v>161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83</v>
      </c>
      <c r="BK174" s="231">
        <f>ROUND(I174*H174,2)</f>
        <v>0</v>
      </c>
      <c r="BL174" s="18" t="s">
        <v>164</v>
      </c>
      <c r="BM174" s="230" t="s">
        <v>2323</v>
      </c>
    </row>
    <row r="175" s="15" customFormat="1">
      <c r="A175" s="15"/>
      <c r="B175" s="254"/>
      <c r="C175" s="255"/>
      <c r="D175" s="234" t="s">
        <v>165</v>
      </c>
      <c r="E175" s="256" t="s">
        <v>1</v>
      </c>
      <c r="F175" s="257" t="s">
        <v>2324</v>
      </c>
      <c r="G175" s="255"/>
      <c r="H175" s="258">
        <v>99.608000000000004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165</v>
      </c>
      <c r="AU175" s="264" t="s">
        <v>85</v>
      </c>
      <c r="AV175" s="15" t="s">
        <v>85</v>
      </c>
      <c r="AW175" s="15" t="s">
        <v>31</v>
      </c>
      <c r="AX175" s="15" t="s">
        <v>83</v>
      </c>
      <c r="AY175" s="264" t="s">
        <v>161</v>
      </c>
    </row>
    <row r="176" s="2" customFormat="1" ht="44.25" customHeight="1">
      <c r="A176" s="39"/>
      <c r="B176" s="40"/>
      <c r="C176" s="218" t="s">
        <v>247</v>
      </c>
      <c r="D176" s="218" t="s">
        <v>162</v>
      </c>
      <c r="E176" s="219" t="s">
        <v>2325</v>
      </c>
      <c r="F176" s="220" t="s">
        <v>2326</v>
      </c>
      <c r="G176" s="221" t="s">
        <v>210</v>
      </c>
      <c r="H176" s="222">
        <v>4.8819999999999997</v>
      </c>
      <c r="I176" s="223"/>
      <c r="J176" s="224">
        <f>ROUND(I176*H176,2)</f>
        <v>0</v>
      </c>
      <c r="K176" s="225"/>
      <c r="L176" s="45"/>
      <c r="M176" s="226" t="s">
        <v>1</v>
      </c>
      <c r="N176" s="227" t="s">
        <v>40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164</v>
      </c>
      <c r="AT176" s="230" t="s">
        <v>162</v>
      </c>
      <c r="AU176" s="230" t="s">
        <v>85</v>
      </c>
      <c r="AY176" s="18" t="s">
        <v>161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164</v>
      </c>
      <c r="BM176" s="230" t="s">
        <v>2327</v>
      </c>
    </row>
    <row r="177" s="13" customFormat="1">
      <c r="A177" s="13"/>
      <c r="B177" s="232"/>
      <c r="C177" s="233"/>
      <c r="D177" s="234" t="s">
        <v>165</v>
      </c>
      <c r="E177" s="235" t="s">
        <v>1</v>
      </c>
      <c r="F177" s="236" t="s">
        <v>2328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165</v>
      </c>
      <c r="AU177" s="242" t="s">
        <v>85</v>
      </c>
      <c r="AV177" s="13" t="s">
        <v>83</v>
      </c>
      <c r="AW177" s="13" t="s">
        <v>31</v>
      </c>
      <c r="AX177" s="13" t="s">
        <v>75</v>
      </c>
      <c r="AY177" s="242" t="s">
        <v>161</v>
      </c>
    </row>
    <row r="178" s="15" customFormat="1">
      <c r="A178" s="15"/>
      <c r="B178" s="254"/>
      <c r="C178" s="255"/>
      <c r="D178" s="234" t="s">
        <v>165</v>
      </c>
      <c r="E178" s="256" t="s">
        <v>1</v>
      </c>
      <c r="F178" s="257" t="s">
        <v>2329</v>
      </c>
      <c r="G178" s="255"/>
      <c r="H178" s="258">
        <v>48.192999999999998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165</v>
      </c>
      <c r="AU178" s="264" t="s">
        <v>85</v>
      </c>
      <c r="AV178" s="15" t="s">
        <v>85</v>
      </c>
      <c r="AW178" s="15" t="s">
        <v>31</v>
      </c>
      <c r="AX178" s="15" t="s">
        <v>75</v>
      </c>
      <c r="AY178" s="264" t="s">
        <v>161</v>
      </c>
    </row>
    <row r="179" s="13" customFormat="1">
      <c r="A179" s="13"/>
      <c r="B179" s="232"/>
      <c r="C179" s="233"/>
      <c r="D179" s="234" t="s">
        <v>165</v>
      </c>
      <c r="E179" s="235" t="s">
        <v>1</v>
      </c>
      <c r="F179" s="236" t="s">
        <v>2330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165</v>
      </c>
      <c r="AU179" s="242" t="s">
        <v>85</v>
      </c>
      <c r="AV179" s="13" t="s">
        <v>83</v>
      </c>
      <c r="AW179" s="13" t="s">
        <v>31</v>
      </c>
      <c r="AX179" s="13" t="s">
        <v>75</v>
      </c>
      <c r="AY179" s="242" t="s">
        <v>161</v>
      </c>
    </row>
    <row r="180" s="15" customFormat="1">
      <c r="A180" s="15"/>
      <c r="B180" s="254"/>
      <c r="C180" s="255"/>
      <c r="D180" s="234" t="s">
        <v>165</v>
      </c>
      <c r="E180" s="256" t="s">
        <v>1</v>
      </c>
      <c r="F180" s="257" t="s">
        <v>2331</v>
      </c>
      <c r="G180" s="255"/>
      <c r="H180" s="258">
        <v>-6.0549999999999997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165</v>
      </c>
      <c r="AU180" s="264" t="s">
        <v>85</v>
      </c>
      <c r="AV180" s="15" t="s">
        <v>85</v>
      </c>
      <c r="AW180" s="15" t="s">
        <v>31</v>
      </c>
      <c r="AX180" s="15" t="s">
        <v>75</v>
      </c>
      <c r="AY180" s="264" t="s">
        <v>161</v>
      </c>
    </row>
    <row r="181" s="15" customFormat="1">
      <c r="A181" s="15"/>
      <c r="B181" s="254"/>
      <c r="C181" s="255"/>
      <c r="D181" s="234" t="s">
        <v>165</v>
      </c>
      <c r="E181" s="256" t="s">
        <v>1</v>
      </c>
      <c r="F181" s="257" t="s">
        <v>2332</v>
      </c>
      <c r="G181" s="255"/>
      <c r="H181" s="258">
        <v>-0.105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165</v>
      </c>
      <c r="AU181" s="264" t="s">
        <v>85</v>
      </c>
      <c r="AV181" s="15" t="s">
        <v>85</v>
      </c>
      <c r="AW181" s="15" t="s">
        <v>31</v>
      </c>
      <c r="AX181" s="15" t="s">
        <v>75</v>
      </c>
      <c r="AY181" s="264" t="s">
        <v>161</v>
      </c>
    </row>
    <row r="182" s="15" customFormat="1">
      <c r="A182" s="15"/>
      <c r="B182" s="254"/>
      <c r="C182" s="255"/>
      <c r="D182" s="234" t="s">
        <v>165</v>
      </c>
      <c r="E182" s="256" t="s">
        <v>1</v>
      </c>
      <c r="F182" s="257" t="s">
        <v>2333</v>
      </c>
      <c r="G182" s="255"/>
      <c r="H182" s="258">
        <v>-0.095000000000000001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165</v>
      </c>
      <c r="AU182" s="264" t="s">
        <v>85</v>
      </c>
      <c r="AV182" s="15" t="s">
        <v>85</v>
      </c>
      <c r="AW182" s="15" t="s">
        <v>31</v>
      </c>
      <c r="AX182" s="15" t="s">
        <v>75</v>
      </c>
      <c r="AY182" s="264" t="s">
        <v>161</v>
      </c>
    </row>
    <row r="183" s="15" customFormat="1">
      <c r="A183" s="15"/>
      <c r="B183" s="254"/>
      <c r="C183" s="255"/>
      <c r="D183" s="234" t="s">
        <v>165</v>
      </c>
      <c r="E183" s="256" t="s">
        <v>1</v>
      </c>
      <c r="F183" s="257" t="s">
        <v>2334</v>
      </c>
      <c r="G183" s="255"/>
      <c r="H183" s="258">
        <v>-0.067000000000000004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165</v>
      </c>
      <c r="AU183" s="264" t="s">
        <v>85</v>
      </c>
      <c r="AV183" s="15" t="s">
        <v>85</v>
      </c>
      <c r="AW183" s="15" t="s">
        <v>31</v>
      </c>
      <c r="AX183" s="15" t="s">
        <v>75</v>
      </c>
      <c r="AY183" s="264" t="s">
        <v>161</v>
      </c>
    </row>
    <row r="184" s="15" customFormat="1">
      <c r="A184" s="15"/>
      <c r="B184" s="254"/>
      <c r="C184" s="255"/>
      <c r="D184" s="234" t="s">
        <v>165</v>
      </c>
      <c r="E184" s="256" t="s">
        <v>1</v>
      </c>
      <c r="F184" s="257" t="s">
        <v>2335</v>
      </c>
      <c r="G184" s="255"/>
      <c r="H184" s="258">
        <v>-0.126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165</v>
      </c>
      <c r="AU184" s="264" t="s">
        <v>85</v>
      </c>
      <c r="AV184" s="15" t="s">
        <v>85</v>
      </c>
      <c r="AW184" s="15" t="s">
        <v>31</v>
      </c>
      <c r="AX184" s="15" t="s">
        <v>75</v>
      </c>
      <c r="AY184" s="264" t="s">
        <v>161</v>
      </c>
    </row>
    <row r="185" s="15" customFormat="1">
      <c r="A185" s="15"/>
      <c r="B185" s="254"/>
      <c r="C185" s="255"/>
      <c r="D185" s="234" t="s">
        <v>165</v>
      </c>
      <c r="E185" s="256" t="s">
        <v>1</v>
      </c>
      <c r="F185" s="257" t="s">
        <v>2336</v>
      </c>
      <c r="G185" s="255"/>
      <c r="H185" s="258">
        <v>-0.39200000000000002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165</v>
      </c>
      <c r="AU185" s="264" t="s">
        <v>85</v>
      </c>
      <c r="AV185" s="15" t="s">
        <v>85</v>
      </c>
      <c r="AW185" s="15" t="s">
        <v>31</v>
      </c>
      <c r="AX185" s="15" t="s">
        <v>75</v>
      </c>
      <c r="AY185" s="264" t="s">
        <v>161</v>
      </c>
    </row>
    <row r="186" s="15" customFormat="1">
      <c r="A186" s="15"/>
      <c r="B186" s="254"/>
      <c r="C186" s="255"/>
      <c r="D186" s="234" t="s">
        <v>165</v>
      </c>
      <c r="E186" s="256" t="s">
        <v>1</v>
      </c>
      <c r="F186" s="257" t="s">
        <v>2337</v>
      </c>
      <c r="G186" s="255"/>
      <c r="H186" s="258">
        <v>-4.6550000000000002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165</v>
      </c>
      <c r="AU186" s="264" t="s">
        <v>85</v>
      </c>
      <c r="AV186" s="15" t="s">
        <v>85</v>
      </c>
      <c r="AW186" s="15" t="s">
        <v>31</v>
      </c>
      <c r="AX186" s="15" t="s">
        <v>75</v>
      </c>
      <c r="AY186" s="264" t="s">
        <v>161</v>
      </c>
    </row>
    <row r="187" s="15" customFormat="1">
      <c r="A187" s="15"/>
      <c r="B187" s="254"/>
      <c r="C187" s="255"/>
      <c r="D187" s="234" t="s">
        <v>165</v>
      </c>
      <c r="E187" s="256" t="s">
        <v>1</v>
      </c>
      <c r="F187" s="257" t="s">
        <v>2338</v>
      </c>
      <c r="G187" s="255"/>
      <c r="H187" s="258">
        <v>-0.34999999999999998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165</v>
      </c>
      <c r="AU187" s="264" t="s">
        <v>85</v>
      </c>
      <c r="AV187" s="15" t="s">
        <v>85</v>
      </c>
      <c r="AW187" s="15" t="s">
        <v>31</v>
      </c>
      <c r="AX187" s="15" t="s">
        <v>75</v>
      </c>
      <c r="AY187" s="264" t="s">
        <v>161</v>
      </c>
    </row>
    <row r="188" s="15" customFormat="1">
      <c r="A188" s="15"/>
      <c r="B188" s="254"/>
      <c r="C188" s="255"/>
      <c r="D188" s="234" t="s">
        <v>165</v>
      </c>
      <c r="E188" s="256" t="s">
        <v>1</v>
      </c>
      <c r="F188" s="257" t="s">
        <v>2339</v>
      </c>
      <c r="G188" s="255"/>
      <c r="H188" s="258">
        <v>-0.20999999999999999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165</v>
      </c>
      <c r="AU188" s="264" t="s">
        <v>85</v>
      </c>
      <c r="AV188" s="15" t="s">
        <v>85</v>
      </c>
      <c r="AW188" s="15" t="s">
        <v>31</v>
      </c>
      <c r="AX188" s="15" t="s">
        <v>75</v>
      </c>
      <c r="AY188" s="264" t="s">
        <v>161</v>
      </c>
    </row>
    <row r="189" s="15" customFormat="1">
      <c r="A189" s="15"/>
      <c r="B189" s="254"/>
      <c r="C189" s="255"/>
      <c r="D189" s="234" t="s">
        <v>165</v>
      </c>
      <c r="E189" s="256" t="s">
        <v>1</v>
      </c>
      <c r="F189" s="257" t="s">
        <v>2340</v>
      </c>
      <c r="G189" s="255"/>
      <c r="H189" s="258">
        <v>-1.1759999999999999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165</v>
      </c>
      <c r="AU189" s="264" t="s">
        <v>85</v>
      </c>
      <c r="AV189" s="15" t="s">
        <v>85</v>
      </c>
      <c r="AW189" s="15" t="s">
        <v>31</v>
      </c>
      <c r="AX189" s="15" t="s">
        <v>75</v>
      </c>
      <c r="AY189" s="264" t="s">
        <v>161</v>
      </c>
    </row>
    <row r="190" s="15" customFormat="1">
      <c r="A190" s="15"/>
      <c r="B190" s="254"/>
      <c r="C190" s="255"/>
      <c r="D190" s="234" t="s">
        <v>165</v>
      </c>
      <c r="E190" s="256" t="s">
        <v>1</v>
      </c>
      <c r="F190" s="257" t="s">
        <v>2341</v>
      </c>
      <c r="G190" s="255"/>
      <c r="H190" s="258">
        <v>-0.14000000000000001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165</v>
      </c>
      <c r="AU190" s="264" t="s">
        <v>85</v>
      </c>
      <c r="AV190" s="15" t="s">
        <v>85</v>
      </c>
      <c r="AW190" s="15" t="s">
        <v>31</v>
      </c>
      <c r="AX190" s="15" t="s">
        <v>75</v>
      </c>
      <c r="AY190" s="264" t="s">
        <v>161</v>
      </c>
    </row>
    <row r="191" s="15" customFormat="1">
      <c r="A191" s="15"/>
      <c r="B191" s="254"/>
      <c r="C191" s="255"/>
      <c r="D191" s="234" t="s">
        <v>165</v>
      </c>
      <c r="E191" s="256" t="s">
        <v>1</v>
      </c>
      <c r="F191" s="257" t="s">
        <v>2333</v>
      </c>
      <c r="G191" s="255"/>
      <c r="H191" s="258">
        <v>-0.095000000000000001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165</v>
      </c>
      <c r="AU191" s="264" t="s">
        <v>85</v>
      </c>
      <c r="AV191" s="15" t="s">
        <v>85</v>
      </c>
      <c r="AW191" s="15" t="s">
        <v>31</v>
      </c>
      <c r="AX191" s="15" t="s">
        <v>75</v>
      </c>
      <c r="AY191" s="264" t="s">
        <v>161</v>
      </c>
    </row>
    <row r="192" s="15" customFormat="1">
      <c r="A192" s="15"/>
      <c r="B192" s="254"/>
      <c r="C192" s="255"/>
      <c r="D192" s="234" t="s">
        <v>165</v>
      </c>
      <c r="E192" s="256" t="s">
        <v>1</v>
      </c>
      <c r="F192" s="257" t="s">
        <v>2342</v>
      </c>
      <c r="G192" s="255"/>
      <c r="H192" s="258">
        <v>-2.2109999999999999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165</v>
      </c>
      <c r="AU192" s="264" t="s">
        <v>85</v>
      </c>
      <c r="AV192" s="15" t="s">
        <v>85</v>
      </c>
      <c r="AW192" s="15" t="s">
        <v>31</v>
      </c>
      <c r="AX192" s="15" t="s">
        <v>75</v>
      </c>
      <c r="AY192" s="264" t="s">
        <v>161</v>
      </c>
    </row>
    <row r="193" s="15" customFormat="1">
      <c r="A193" s="15"/>
      <c r="B193" s="254"/>
      <c r="C193" s="255"/>
      <c r="D193" s="234" t="s">
        <v>165</v>
      </c>
      <c r="E193" s="256" t="s">
        <v>1</v>
      </c>
      <c r="F193" s="257" t="s">
        <v>2343</v>
      </c>
      <c r="G193" s="255"/>
      <c r="H193" s="258">
        <v>-0.052999999999999998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165</v>
      </c>
      <c r="AU193" s="264" t="s">
        <v>85</v>
      </c>
      <c r="AV193" s="15" t="s">
        <v>85</v>
      </c>
      <c r="AW193" s="15" t="s">
        <v>31</v>
      </c>
      <c r="AX193" s="15" t="s">
        <v>75</v>
      </c>
      <c r="AY193" s="264" t="s">
        <v>161</v>
      </c>
    </row>
    <row r="194" s="15" customFormat="1">
      <c r="A194" s="15"/>
      <c r="B194" s="254"/>
      <c r="C194" s="255"/>
      <c r="D194" s="234" t="s">
        <v>165</v>
      </c>
      <c r="E194" s="256" t="s">
        <v>1</v>
      </c>
      <c r="F194" s="257" t="s">
        <v>2344</v>
      </c>
      <c r="G194" s="255"/>
      <c r="H194" s="258">
        <v>-5.8799999999999999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165</v>
      </c>
      <c r="AU194" s="264" t="s">
        <v>85</v>
      </c>
      <c r="AV194" s="15" t="s">
        <v>85</v>
      </c>
      <c r="AW194" s="15" t="s">
        <v>31</v>
      </c>
      <c r="AX194" s="15" t="s">
        <v>75</v>
      </c>
      <c r="AY194" s="264" t="s">
        <v>161</v>
      </c>
    </row>
    <row r="195" s="15" customFormat="1">
      <c r="A195" s="15"/>
      <c r="B195" s="254"/>
      <c r="C195" s="255"/>
      <c r="D195" s="234" t="s">
        <v>165</v>
      </c>
      <c r="E195" s="256" t="s">
        <v>1</v>
      </c>
      <c r="F195" s="257" t="s">
        <v>2345</v>
      </c>
      <c r="G195" s="255"/>
      <c r="H195" s="258">
        <v>-0.47599999999999998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165</v>
      </c>
      <c r="AU195" s="264" t="s">
        <v>85</v>
      </c>
      <c r="AV195" s="15" t="s">
        <v>85</v>
      </c>
      <c r="AW195" s="15" t="s">
        <v>31</v>
      </c>
      <c r="AX195" s="15" t="s">
        <v>75</v>
      </c>
      <c r="AY195" s="264" t="s">
        <v>161</v>
      </c>
    </row>
    <row r="196" s="15" customFormat="1">
      <c r="A196" s="15"/>
      <c r="B196" s="254"/>
      <c r="C196" s="255"/>
      <c r="D196" s="234" t="s">
        <v>165</v>
      </c>
      <c r="E196" s="256" t="s">
        <v>1</v>
      </c>
      <c r="F196" s="257" t="s">
        <v>2346</v>
      </c>
      <c r="G196" s="255"/>
      <c r="H196" s="258">
        <v>-0.105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165</v>
      </c>
      <c r="AU196" s="264" t="s">
        <v>85</v>
      </c>
      <c r="AV196" s="15" t="s">
        <v>85</v>
      </c>
      <c r="AW196" s="15" t="s">
        <v>31</v>
      </c>
      <c r="AX196" s="15" t="s">
        <v>75</v>
      </c>
      <c r="AY196" s="264" t="s">
        <v>161</v>
      </c>
    </row>
    <row r="197" s="13" customFormat="1">
      <c r="A197" s="13"/>
      <c r="B197" s="232"/>
      <c r="C197" s="233"/>
      <c r="D197" s="234" t="s">
        <v>165</v>
      </c>
      <c r="E197" s="235" t="s">
        <v>1</v>
      </c>
      <c r="F197" s="236" t="s">
        <v>2347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165</v>
      </c>
      <c r="AU197" s="242" t="s">
        <v>85</v>
      </c>
      <c r="AV197" s="13" t="s">
        <v>83</v>
      </c>
      <c r="AW197" s="13" t="s">
        <v>31</v>
      </c>
      <c r="AX197" s="13" t="s">
        <v>75</v>
      </c>
      <c r="AY197" s="242" t="s">
        <v>161</v>
      </c>
    </row>
    <row r="198" s="15" customFormat="1">
      <c r="A198" s="15"/>
      <c r="B198" s="254"/>
      <c r="C198" s="255"/>
      <c r="D198" s="234" t="s">
        <v>165</v>
      </c>
      <c r="E198" s="256" t="s">
        <v>1</v>
      </c>
      <c r="F198" s="257" t="s">
        <v>2348</v>
      </c>
      <c r="G198" s="255"/>
      <c r="H198" s="258">
        <v>-21.120000000000001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165</v>
      </c>
      <c r="AU198" s="264" t="s">
        <v>85</v>
      </c>
      <c r="AV198" s="15" t="s">
        <v>85</v>
      </c>
      <c r="AW198" s="15" t="s">
        <v>31</v>
      </c>
      <c r="AX198" s="15" t="s">
        <v>75</v>
      </c>
      <c r="AY198" s="264" t="s">
        <v>161</v>
      </c>
    </row>
    <row r="199" s="14" customFormat="1">
      <c r="A199" s="14"/>
      <c r="B199" s="243"/>
      <c r="C199" s="244"/>
      <c r="D199" s="234" t="s">
        <v>165</v>
      </c>
      <c r="E199" s="245" t="s">
        <v>1</v>
      </c>
      <c r="F199" s="246" t="s">
        <v>206</v>
      </c>
      <c r="G199" s="244"/>
      <c r="H199" s="247">
        <v>4.8820000000000014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165</v>
      </c>
      <c r="AU199" s="253" t="s">
        <v>85</v>
      </c>
      <c r="AV199" s="14" t="s">
        <v>164</v>
      </c>
      <c r="AW199" s="14" t="s">
        <v>31</v>
      </c>
      <c r="AX199" s="14" t="s">
        <v>83</v>
      </c>
      <c r="AY199" s="253" t="s">
        <v>161</v>
      </c>
    </row>
    <row r="200" s="2" customFormat="1" ht="66.75" customHeight="1">
      <c r="A200" s="39"/>
      <c r="B200" s="40"/>
      <c r="C200" s="218" t="s">
        <v>237</v>
      </c>
      <c r="D200" s="218" t="s">
        <v>162</v>
      </c>
      <c r="E200" s="219" t="s">
        <v>2349</v>
      </c>
      <c r="F200" s="220" t="s">
        <v>2350</v>
      </c>
      <c r="G200" s="221" t="s">
        <v>210</v>
      </c>
      <c r="H200" s="222">
        <v>29.82</v>
      </c>
      <c r="I200" s="223"/>
      <c r="J200" s="224">
        <f>ROUND(I200*H200,2)</f>
        <v>0</v>
      </c>
      <c r="K200" s="225"/>
      <c r="L200" s="45"/>
      <c r="M200" s="226" t="s">
        <v>1</v>
      </c>
      <c r="N200" s="227" t="s">
        <v>40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164</v>
      </c>
      <c r="AT200" s="230" t="s">
        <v>162</v>
      </c>
      <c r="AU200" s="230" t="s">
        <v>85</v>
      </c>
      <c r="AY200" s="18" t="s">
        <v>161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83</v>
      </c>
      <c r="BK200" s="231">
        <f>ROUND(I200*H200,2)</f>
        <v>0</v>
      </c>
      <c r="BL200" s="18" t="s">
        <v>164</v>
      </c>
      <c r="BM200" s="230" t="s">
        <v>2351</v>
      </c>
    </row>
    <row r="201" s="13" customFormat="1">
      <c r="A201" s="13"/>
      <c r="B201" s="232"/>
      <c r="C201" s="233"/>
      <c r="D201" s="234" t="s">
        <v>165</v>
      </c>
      <c r="E201" s="235" t="s">
        <v>1</v>
      </c>
      <c r="F201" s="236" t="s">
        <v>2284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165</v>
      </c>
      <c r="AU201" s="242" t="s">
        <v>85</v>
      </c>
      <c r="AV201" s="13" t="s">
        <v>83</v>
      </c>
      <c r="AW201" s="13" t="s">
        <v>31</v>
      </c>
      <c r="AX201" s="13" t="s">
        <v>75</v>
      </c>
      <c r="AY201" s="242" t="s">
        <v>161</v>
      </c>
    </row>
    <row r="202" s="15" customFormat="1">
      <c r="A202" s="15"/>
      <c r="B202" s="254"/>
      <c r="C202" s="255"/>
      <c r="D202" s="234" t="s">
        <v>165</v>
      </c>
      <c r="E202" s="256" t="s">
        <v>1</v>
      </c>
      <c r="F202" s="257" t="s">
        <v>2352</v>
      </c>
      <c r="G202" s="255"/>
      <c r="H202" s="258">
        <v>23.66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165</v>
      </c>
      <c r="AU202" s="264" t="s">
        <v>85</v>
      </c>
      <c r="AV202" s="15" t="s">
        <v>85</v>
      </c>
      <c r="AW202" s="15" t="s">
        <v>31</v>
      </c>
      <c r="AX202" s="15" t="s">
        <v>75</v>
      </c>
      <c r="AY202" s="264" t="s">
        <v>161</v>
      </c>
    </row>
    <row r="203" s="13" customFormat="1">
      <c r="A203" s="13"/>
      <c r="B203" s="232"/>
      <c r="C203" s="233"/>
      <c r="D203" s="234" t="s">
        <v>165</v>
      </c>
      <c r="E203" s="235" t="s">
        <v>1</v>
      </c>
      <c r="F203" s="236" t="s">
        <v>2353</v>
      </c>
      <c r="G203" s="233"/>
      <c r="H203" s="235" t="s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165</v>
      </c>
      <c r="AU203" s="242" t="s">
        <v>85</v>
      </c>
      <c r="AV203" s="13" t="s">
        <v>83</v>
      </c>
      <c r="AW203" s="13" t="s">
        <v>31</v>
      </c>
      <c r="AX203" s="13" t="s">
        <v>75</v>
      </c>
      <c r="AY203" s="242" t="s">
        <v>161</v>
      </c>
    </row>
    <row r="204" s="15" customFormat="1">
      <c r="A204" s="15"/>
      <c r="B204" s="254"/>
      <c r="C204" s="255"/>
      <c r="D204" s="234" t="s">
        <v>165</v>
      </c>
      <c r="E204" s="256" t="s">
        <v>1</v>
      </c>
      <c r="F204" s="257" t="s">
        <v>2354</v>
      </c>
      <c r="G204" s="255"/>
      <c r="H204" s="258">
        <v>6.1600000000000001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165</v>
      </c>
      <c r="AU204" s="264" t="s">
        <v>85</v>
      </c>
      <c r="AV204" s="15" t="s">
        <v>85</v>
      </c>
      <c r="AW204" s="15" t="s">
        <v>31</v>
      </c>
      <c r="AX204" s="15" t="s">
        <v>75</v>
      </c>
      <c r="AY204" s="264" t="s">
        <v>161</v>
      </c>
    </row>
    <row r="205" s="14" customFormat="1">
      <c r="A205" s="14"/>
      <c r="B205" s="243"/>
      <c r="C205" s="244"/>
      <c r="D205" s="234" t="s">
        <v>165</v>
      </c>
      <c r="E205" s="245" t="s">
        <v>1</v>
      </c>
      <c r="F205" s="246" t="s">
        <v>206</v>
      </c>
      <c r="G205" s="244"/>
      <c r="H205" s="247">
        <v>29.82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165</v>
      </c>
      <c r="AU205" s="253" t="s">
        <v>85</v>
      </c>
      <c r="AV205" s="14" t="s">
        <v>164</v>
      </c>
      <c r="AW205" s="14" t="s">
        <v>31</v>
      </c>
      <c r="AX205" s="14" t="s">
        <v>83</v>
      </c>
      <c r="AY205" s="253" t="s">
        <v>161</v>
      </c>
    </row>
    <row r="206" s="2" customFormat="1" ht="16.5" customHeight="1">
      <c r="A206" s="39"/>
      <c r="B206" s="40"/>
      <c r="C206" s="276" t="s">
        <v>259</v>
      </c>
      <c r="D206" s="276" t="s">
        <v>656</v>
      </c>
      <c r="E206" s="277" t="s">
        <v>2355</v>
      </c>
      <c r="F206" s="278" t="s">
        <v>2356</v>
      </c>
      <c r="G206" s="279" t="s">
        <v>328</v>
      </c>
      <c r="H206" s="280">
        <v>59.640000000000001</v>
      </c>
      <c r="I206" s="281"/>
      <c r="J206" s="282">
        <f>ROUND(I206*H206,2)</f>
        <v>0</v>
      </c>
      <c r="K206" s="283"/>
      <c r="L206" s="284"/>
      <c r="M206" s="285" t="s">
        <v>1</v>
      </c>
      <c r="N206" s="286" t="s">
        <v>40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237</v>
      </c>
      <c r="AT206" s="230" t="s">
        <v>656</v>
      </c>
      <c r="AU206" s="230" t="s">
        <v>85</v>
      </c>
      <c r="AY206" s="18" t="s">
        <v>161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83</v>
      </c>
      <c r="BK206" s="231">
        <f>ROUND(I206*H206,2)</f>
        <v>0</v>
      </c>
      <c r="BL206" s="18" t="s">
        <v>164</v>
      </c>
      <c r="BM206" s="230" t="s">
        <v>2357</v>
      </c>
    </row>
    <row r="207" s="15" customFormat="1">
      <c r="A207" s="15"/>
      <c r="B207" s="254"/>
      <c r="C207" s="255"/>
      <c r="D207" s="234" t="s">
        <v>165</v>
      </c>
      <c r="E207" s="256" t="s">
        <v>1</v>
      </c>
      <c r="F207" s="257" t="s">
        <v>2358</v>
      </c>
      <c r="G207" s="255"/>
      <c r="H207" s="258">
        <v>59.640000000000001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165</v>
      </c>
      <c r="AU207" s="264" t="s">
        <v>85</v>
      </c>
      <c r="AV207" s="15" t="s">
        <v>85</v>
      </c>
      <c r="AW207" s="15" t="s">
        <v>31</v>
      </c>
      <c r="AX207" s="15" t="s">
        <v>83</v>
      </c>
      <c r="AY207" s="264" t="s">
        <v>161</v>
      </c>
    </row>
    <row r="208" s="12" customFormat="1" ht="22.8" customHeight="1">
      <c r="A208" s="12"/>
      <c r="B208" s="204"/>
      <c r="C208" s="205"/>
      <c r="D208" s="206" t="s">
        <v>74</v>
      </c>
      <c r="E208" s="287" t="s">
        <v>216</v>
      </c>
      <c r="F208" s="287" t="s">
        <v>357</v>
      </c>
      <c r="G208" s="205"/>
      <c r="H208" s="205"/>
      <c r="I208" s="208"/>
      <c r="J208" s="288">
        <f>BK208</f>
        <v>0</v>
      </c>
      <c r="K208" s="205"/>
      <c r="L208" s="210"/>
      <c r="M208" s="211"/>
      <c r="N208" s="212"/>
      <c r="O208" s="212"/>
      <c r="P208" s="213">
        <f>SUM(P209:P220)</f>
        <v>0</v>
      </c>
      <c r="Q208" s="212"/>
      <c r="R208" s="213">
        <f>SUM(R209:R220)</f>
        <v>0.30918999999999996</v>
      </c>
      <c r="S208" s="212"/>
      <c r="T208" s="214">
        <f>SUM(T209:T220)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5" t="s">
        <v>83</v>
      </c>
      <c r="AT208" s="216" t="s">
        <v>74</v>
      </c>
      <c r="AU208" s="216" t="s">
        <v>83</v>
      </c>
      <c r="AY208" s="215" t="s">
        <v>161</v>
      </c>
      <c r="BK208" s="217">
        <f>SUM(BK209:BK220)</f>
        <v>0</v>
      </c>
    </row>
    <row r="209" s="2" customFormat="1" ht="33" customHeight="1">
      <c r="A209" s="39"/>
      <c r="B209" s="40"/>
      <c r="C209" s="218" t="s">
        <v>242</v>
      </c>
      <c r="D209" s="218" t="s">
        <v>162</v>
      </c>
      <c r="E209" s="219" t="s">
        <v>2359</v>
      </c>
      <c r="F209" s="220" t="s">
        <v>2360</v>
      </c>
      <c r="G209" s="221" t="s">
        <v>431</v>
      </c>
      <c r="H209" s="222">
        <v>1</v>
      </c>
      <c r="I209" s="223"/>
      <c r="J209" s="224">
        <f>ROUND(I209*H209,2)</f>
        <v>0</v>
      </c>
      <c r="K209" s="225"/>
      <c r="L209" s="45"/>
      <c r="M209" s="226" t="s">
        <v>1</v>
      </c>
      <c r="N209" s="227" t="s">
        <v>40</v>
      </c>
      <c r="O209" s="92"/>
      <c r="P209" s="228">
        <f>O209*H209</f>
        <v>0</v>
      </c>
      <c r="Q209" s="228">
        <v>0.012619999999999999</v>
      </c>
      <c r="R209" s="228">
        <f>Q209*H209</f>
        <v>0.012619999999999999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164</v>
      </c>
      <c r="AT209" s="230" t="s">
        <v>162</v>
      </c>
      <c r="AU209" s="230" t="s">
        <v>85</v>
      </c>
      <c r="AY209" s="18" t="s">
        <v>161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83</v>
      </c>
      <c r="BK209" s="231">
        <f>ROUND(I209*H209,2)</f>
        <v>0</v>
      </c>
      <c r="BL209" s="18" t="s">
        <v>164</v>
      </c>
      <c r="BM209" s="230" t="s">
        <v>2361</v>
      </c>
    </row>
    <row r="210" s="13" customFormat="1">
      <c r="A210" s="13"/>
      <c r="B210" s="232"/>
      <c r="C210" s="233"/>
      <c r="D210" s="234" t="s">
        <v>165</v>
      </c>
      <c r="E210" s="235" t="s">
        <v>1</v>
      </c>
      <c r="F210" s="236" t="s">
        <v>2362</v>
      </c>
      <c r="G210" s="233"/>
      <c r="H210" s="235" t="s">
        <v>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165</v>
      </c>
      <c r="AU210" s="242" t="s">
        <v>85</v>
      </c>
      <c r="AV210" s="13" t="s">
        <v>83</v>
      </c>
      <c r="AW210" s="13" t="s">
        <v>31</v>
      </c>
      <c r="AX210" s="13" t="s">
        <v>75</v>
      </c>
      <c r="AY210" s="242" t="s">
        <v>161</v>
      </c>
    </row>
    <row r="211" s="15" customFormat="1">
      <c r="A211" s="15"/>
      <c r="B211" s="254"/>
      <c r="C211" s="255"/>
      <c r="D211" s="234" t="s">
        <v>165</v>
      </c>
      <c r="E211" s="256" t="s">
        <v>1</v>
      </c>
      <c r="F211" s="257" t="s">
        <v>83</v>
      </c>
      <c r="G211" s="255"/>
      <c r="H211" s="258">
        <v>1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165</v>
      </c>
      <c r="AU211" s="264" t="s">
        <v>85</v>
      </c>
      <c r="AV211" s="15" t="s">
        <v>85</v>
      </c>
      <c r="AW211" s="15" t="s">
        <v>31</v>
      </c>
      <c r="AX211" s="15" t="s">
        <v>83</v>
      </c>
      <c r="AY211" s="264" t="s">
        <v>161</v>
      </c>
    </row>
    <row r="212" s="2" customFormat="1" ht="37.8" customHeight="1">
      <c r="A212" s="39"/>
      <c r="B212" s="40"/>
      <c r="C212" s="218" t="s">
        <v>257</v>
      </c>
      <c r="D212" s="218" t="s">
        <v>162</v>
      </c>
      <c r="E212" s="219" t="s">
        <v>2363</v>
      </c>
      <c r="F212" s="220" t="s">
        <v>2364</v>
      </c>
      <c r="G212" s="221" t="s">
        <v>431</v>
      </c>
      <c r="H212" s="222">
        <v>1</v>
      </c>
      <c r="I212" s="223"/>
      <c r="J212" s="224">
        <f>ROUND(I212*H212,2)</f>
        <v>0</v>
      </c>
      <c r="K212" s="225"/>
      <c r="L212" s="45"/>
      <c r="M212" s="226" t="s">
        <v>1</v>
      </c>
      <c r="N212" s="227" t="s">
        <v>40</v>
      </c>
      <c r="O212" s="92"/>
      <c r="P212" s="228">
        <f>O212*H212</f>
        <v>0</v>
      </c>
      <c r="Q212" s="228">
        <v>0.018929999999999999</v>
      </c>
      <c r="R212" s="228">
        <f>Q212*H212</f>
        <v>0.018929999999999999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164</v>
      </c>
      <c r="AT212" s="230" t="s">
        <v>162</v>
      </c>
      <c r="AU212" s="230" t="s">
        <v>85</v>
      </c>
      <c r="AY212" s="18" t="s">
        <v>161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83</v>
      </c>
      <c r="BK212" s="231">
        <f>ROUND(I212*H212,2)</f>
        <v>0</v>
      </c>
      <c r="BL212" s="18" t="s">
        <v>164</v>
      </c>
      <c r="BM212" s="230" t="s">
        <v>2365</v>
      </c>
    </row>
    <row r="213" s="13" customFormat="1">
      <c r="A213" s="13"/>
      <c r="B213" s="232"/>
      <c r="C213" s="233"/>
      <c r="D213" s="234" t="s">
        <v>165</v>
      </c>
      <c r="E213" s="235" t="s">
        <v>1</v>
      </c>
      <c r="F213" s="236" t="s">
        <v>2366</v>
      </c>
      <c r="G213" s="233"/>
      <c r="H213" s="235" t="s">
        <v>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165</v>
      </c>
      <c r="AU213" s="242" t="s">
        <v>85</v>
      </c>
      <c r="AV213" s="13" t="s">
        <v>83</v>
      </c>
      <c r="AW213" s="13" t="s">
        <v>31</v>
      </c>
      <c r="AX213" s="13" t="s">
        <v>75</v>
      </c>
      <c r="AY213" s="242" t="s">
        <v>161</v>
      </c>
    </row>
    <row r="214" s="15" customFormat="1">
      <c r="A214" s="15"/>
      <c r="B214" s="254"/>
      <c r="C214" s="255"/>
      <c r="D214" s="234" t="s">
        <v>165</v>
      </c>
      <c r="E214" s="256" t="s">
        <v>1</v>
      </c>
      <c r="F214" s="257" t="s">
        <v>83</v>
      </c>
      <c r="G214" s="255"/>
      <c r="H214" s="258">
        <v>1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165</v>
      </c>
      <c r="AU214" s="264" t="s">
        <v>85</v>
      </c>
      <c r="AV214" s="15" t="s">
        <v>85</v>
      </c>
      <c r="AW214" s="15" t="s">
        <v>31</v>
      </c>
      <c r="AX214" s="15" t="s">
        <v>83</v>
      </c>
      <c r="AY214" s="264" t="s">
        <v>161</v>
      </c>
    </row>
    <row r="215" s="2" customFormat="1" ht="37.8" customHeight="1">
      <c r="A215" s="39"/>
      <c r="B215" s="40"/>
      <c r="C215" s="218" t="s">
        <v>8</v>
      </c>
      <c r="D215" s="218" t="s">
        <v>162</v>
      </c>
      <c r="E215" s="219" t="s">
        <v>2367</v>
      </c>
      <c r="F215" s="220" t="s">
        <v>2368</v>
      </c>
      <c r="G215" s="221" t="s">
        <v>431</v>
      </c>
      <c r="H215" s="222">
        <v>11</v>
      </c>
      <c r="I215" s="223"/>
      <c r="J215" s="224">
        <f>ROUND(I215*H215,2)</f>
        <v>0</v>
      </c>
      <c r="K215" s="225"/>
      <c r="L215" s="45"/>
      <c r="M215" s="226" t="s">
        <v>1</v>
      </c>
      <c r="N215" s="227" t="s">
        <v>40</v>
      </c>
      <c r="O215" s="92"/>
      <c r="P215" s="228">
        <f>O215*H215</f>
        <v>0</v>
      </c>
      <c r="Q215" s="228">
        <v>0.025239999999999999</v>
      </c>
      <c r="R215" s="228">
        <f>Q215*H215</f>
        <v>0.27764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164</v>
      </c>
      <c r="AT215" s="230" t="s">
        <v>162</v>
      </c>
      <c r="AU215" s="230" t="s">
        <v>85</v>
      </c>
      <c r="AY215" s="18" t="s">
        <v>161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83</v>
      </c>
      <c r="BK215" s="231">
        <f>ROUND(I215*H215,2)</f>
        <v>0</v>
      </c>
      <c r="BL215" s="18" t="s">
        <v>164</v>
      </c>
      <c r="BM215" s="230" t="s">
        <v>2369</v>
      </c>
    </row>
    <row r="216" s="13" customFormat="1">
      <c r="A216" s="13"/>
      <c r="B216" s="232"/>
      <c r="C216" s="233"/>
      <c r="D216" s="234" t="s">
        <v>165</v>
      </c>
      <c r="E216" s="235" t="s">
        <v>1</v>
      </c>
      <c r="F216" s="236" t="s">
        <v>2370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165</v>
      </c>
      <c r="AU216" s="242" t="s">
        <v>85</v>
      </c>
      <c r="AV216" s="13" t="s">
        <v>83</v>
      </c>
      <c r="AW216" s="13" t="s">
        <v>31</v>
      </c>
      <c r="AX216" s="13" t="s">
        <v>75</v>
      </c>
      <c r="AY216" s="242" t="s">
        <v>161</v>
      </c>
    </row>
    <row r="217" s="15" customFormat="1">
      <c r="A217" s="15"/>
      <c r="B217" s="254"/>
      <c r="C217" s="255"/>
      <c r="D217" s="234" t="s">
        <v>165</v>
      </c>
      <c r="E217" s="256" t="s">
        <v>1</v>
      </c>
      <c r="F217" s="257" t="s">
        <v>226</v>
      </c>
      <c r="G217" s="255"/>
      <c r="H217" s="258">
        <v>6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165</v>
      </c>
      <c r="AU217" s="264" t="s">
        <v>85</v>
      </c>
      <c r="AV217" s="15" t="s">
        <v>85</v>
      </c>
      <c r="AW217" s="15" t="s">
        <v>31</v>
      </c>
      <c r="AX217" s="15" t="s">
        <v>75</v>
      </c>
      <c r="AY217" s="264" t="s">
        <v>161</v>
      </c>
    </row>
    <row r="218" s="13" customFormat="1">
      <c r="A218" s="13"/>
      <c r="B218" s="232"/>
      <c r="C218" s="233"/>
      <c r="D218" s="234" t="s">
        <v>165</v>
      </c>
      <c r="E218" s="235" t="s">
        <v>1</v>
      </c>
      <c r="F218" s="236" t="s">
        <v>2366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165</v>
      </c>
      <c r="AU218" s="242" t="s">
        <v>85</v>
      </c>
      <c r="AV218" s="13" t="s">
        <v>83</v>
      </c>
      <c r="AW218" s="13" t="s">
        <v>31</v>
      </c>
      <c r="AX218" s="13" t="s">
        <v>75</v>
      </c>
      <c r="AY218" s="242" t="s">
        <v>161</v>
      </c>
    </row>
    <row r="219" s="15" customFormat="1">
      <c r="A219" s="15"/>
      <c r="B219" s="254"/>
      <c r="C219" s="255"/>
      <c r="D219" s="234" t="s">
        <v>165</v>
      </c>
      <c r="E219" s="256" t="s">
        <v>1</v>
      </c>
      <c r="F219" s="257" t="s">
        <v>239</v>
      </c>
      <c r="G219" s="255"/>
      <c r="H219" s="258">
        <v>5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165</v>
      </c>
      <c r="AU219" s="264" t="s">
        <v>85</v>
      </c>
      <c r="AV219" s="15" t="s">
        <v>85</v>
      </c>
      <c r="AW219" s="15" t="s">
        <v>31</v>
      </c>
      <c r="AX219" s="15" t="s">
        <v>75</v>
      </c>
      <c r="AY219" s="264" t="s">
        <v>161</v>
      </c>
    </row>
    <row r="220" s="14" customFormat="1">
      <c r="A220" s="14"/>
      <c r="B220" s="243"/>
      <c r="C220" s="244"/>
      <c r="D220" s="234" t="s">
        <v>165</v>
      </c>
      <c r="E220" s="245" t="s">
        <v>1</v>
      </c>
      <c r="F220" s="246" t="s">
        <v>206</v>
      </c>
      <c r="G220" s="244"/>
      <c r="H220" s="247">
        <v>11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165</v>
      </c>
      <c r="AU220" s="253" t="s">
        <v>85</v>
      </c>
      <c r="AV220" s="14" t="s">
        <v>164</v>
      </c>
      <c r="AW220" s="14" t="s">
        <v>31</v>
      </c>
      <c r="AX220" s="14" t="s">
        <v>83</v>
      </c>
      <c r="AY220" s="253" t="s">
        <v>161</v>
      </c>
    </row>
    <row r="221" s="12" customFormat="1" ht="22.8" customHeight="1">
      <c r="A221" s="12"/>
      <c r="B221" s="204"/>
      <c r="C221" s="205"/>
      <c r="D221" s="206" t="s">
        <v>74</v>
      </c>
      <c r="E221" s="287" t="s">
        <v>164</v>
      </c>
      <c r="F221" s="287" t="s">
        <v>2371</v>
      </c>
      <c r="G221" s="205"/>
      <c r="H221" s="205"/>
      <c r="I221" s="208"/>
      <c r="J221" s="288">
        <f>BK221</f>
        <v>0</v>
      </c>
      <c r="K221" s="205"/>
      <c r="L221" s="210"/>
      <c r="M221" s="211"/>
      <c r="N221" s="212"/>
      <c r="O221" s="212"/>
      <c r="P221" s="213">
        <f>SUM(P222:P230)</f>
        <v>0</v>
      </c>
      <c r="Q221" s="212"/>
      <c r="R221" s="213">
        <f>SUM(R222:R230)</f>
        <v>0.039399999999999998</v>
      </c>
      <c r="S221" s="212"/>
      <c r="T221" s="214">
        <f>SUM(T222:T230)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5" t="s">
        <v>83</v>
      </c>
      <c r="AT221" s="216" t="s">
        <v>74</v>
      </c>
      <c r="AU221" s="216" t="s">
        <v>83</v>
      </c>
      <c r="AY221" s="215" t="s">
        <v>161</v>
      </c>
      <c r="BK221" s="217">
        <f>SUM(BK222:BK230)</f>
        <v>0</v>
      </c>
    </row>
    <row r="222" s="2" customFormat="1" ht="55.5" customHeight="1">
      <c r="A222" s="39"/>
      <c r="B222" s="40"/>
      <c r="C222" s="218" t="s">
        <v>284</v>
      </c>
      <c r="D222" s="218" t="s">
        <v>162</v>
      </c>
      <c r="E222" s="219" t="s">
        <v>2372</v>
      </c>
      <c r="F222" s="220" t="s">
        <v>2373</v>
      </c>
      <c r="G222" s="221" t="s">
        <v>431</v>
      </c>
      <c r="H222" s="222">
        <v>2</v>
      </c>
      <c r="I222" s="223"/>
      <c r="J222" s="224">
        <f>ROUND(I222*H222,2)</f>
        <v>0</v>
      </c>
      <c r="K222" s="225"/>
      <c r="L222" s="45"/>
      <c r="M222" s="226" t="s">
        <v>1</v>
      </c>
      <c r="N222" s="227" t="s">
        <v>40</v>
      </c>
      <c r="O222" s="92"/>
      <c r="P222" s="228">
        <f>O222*H222</f>
        <v>0</v>
      </c>
      <c r="Q222" s="228">
        <v>0.019699999999999999</v>
      </c>
      <c r="R222" s="228">
        <f>Q222*H222</f>
        <v>0.039399999999999998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164</v>
      </c>
      <c r="AT222" s="230" t="s">
        <v>162</v>
      </c>
      <c r="AU222" s="230" t="s">
        <v>85</v>
      </c>
      <c r="AY222" s="18" t="s">
        <v>161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83</v>
      </c>
      <c r="BK222" s="231">
        <f>ROUND(I222*H222,2)</f>
        <v>0</v>
      </c>
      <c r="BL222" s="18" t="s">
        <v>164</v>
      </c>
      <c r="BM222" s="230" t="s">
        <v>2374</v>
      </c>
    </row>
    <row r="223" s="13" customFormat="1">
      <c r="A223" s="13"/>
      <c r="B223" s="232"/>
      <c r="C223" s="233"/>
      <c r="D223" s="234" t="s">
        <v>165</v>
      </c>
      <c r="E223" s="235" t="s">
        <v>1</v>
      </c>
      <c r="F223" s="236" t="s">
        <v>2375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165</v>
      </c>
      <c r="AU223" s="242" t="s">
        <v>85</v>
      </c>
      <c r="AV223" s="13" t="s">
        <v>83</v>
      </c>
      <c r="AW223" s="13" t="s">
        <v>31</v>
      </c>
      <c r="AX223" s="13" t="s">
        <v>75</v>
      </c>
      <c r="AY223" s="242" t="s">
        <v>161</v>
      </c>
    </row>
    <row r="224" s="15" customFormat="1">
      <c r="A224" s="15"/>
      <c r="B224" s="254"/>
      <c r="C224" s="255"/>
      <c r="D224" s="234" t="s">
        <v>165</v>
      </c>
      <c r="E224" s="256" t="s">
        <v>1</v>
      </c>
      <c r="F224" s="257" t="s">
        <v>85</v>
      </c>
      <c r="G224" s="255"/>
      <c r="H224" s="258">
        <v>2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165</v>
      </c>
      <c r="AU224" s="264" t="s">
        <v>85</v>
      </c>
      <c r="AV224" s="15" t="s">
        <v>85</v>
      </c>
      <c r="AW224" s="15" t="s">
        <v>31</v>
      </c>
      <c r="AX224" s="15" t="s">
        <v>83</v>
      </c>
      <c r="AY224" s="264" t="s">
        <v>161</v>
      </c>
    </row>
    <row r="225" s="2" customFormat="1" ht="33" customHeight="1">
      <c r="A225" s="39"/>
      <c r="B225" s="40"/>
      <c r="C225" s="218" t="s">
        <v>250</v>
      </c>
      <c r="D225" s="218" t="s">
        <v>162</v>
      </c>
      <c r="E225" s="219" t="s">
        <v>2376</v>
      </c>
      <c r="F225" s="220" t="s">
        <v>2377</v>
      </c>
      <c r="G225" s="221" t="s">
        <v>210</v>
      </c>
      <c r="H225" s="222">
        <v>6.492</v>
      </c>
      <c r="I225" s="223"/>
      <c r="J225" s="224">
        <f>ROUND(I225*H225,2)</f>
        <v>0</v>
      </c>
      <c r="K225" s="225"/>
      <c r="L225" s="45"/>
      <c r="M225" s="226" t="s">
        <v>1</v>
      </c>
      <c r="N225" s="227" t="s">
        <v>40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164</v>
      </c>
      <c r="AT225" s="230" t="s">
        <v>162</v>
      </c>
      <c r="AU225" s="230" t="s">
        <v>85</v>
      </c>
      <c r="AY225" s="18" t="s">
        <v>161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83</v>
      </c>
      <c r="BK225" s="231">
        <f>ROUND(I225*H225,2)</f>
        <v>0</v>
      </c>
      <c r="BL225" s="18" t="s">
        <v>164</v>
      </c>
      <c r="BM225" s="230" t="s">
        <v>2378</v>
      </c>
    </row>
    <row r="226" s="13" customFormat="1">
      <c r="A226" s="13"/>
      <c r="B226" s="232"/>
      <c r="C226" s="233"/>
      <c r="D226" s="234" t="s">
        <v>165</v>
      </c>
      <c r="E226" s="235" t="s">
        <v>1</v>
      </c>
      <c r="F226" s="236" t="s">
        <v>2284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165</v>
      </c>
      <c r="AU226" s="242" t="s">
        <v>85</v>
      </c>
      <c r="AV226" s="13" t="s">
        <v>83</v>
      </c>
      <c r="AW226" s="13" t="s">
        <v>31</v>
      </c>
      <c r="AX226" s="13" t="s">
        <v>75</v>
      </c>
      <c r="AY226" s="242" t="s">
        <v>161</v>
      </c>
    </row>
    <row r="227" s="15" customFormat="1">
      <c r="A227" s="15"/>
      <c r="B227" s="254"/>
      <c r="C227" s="255"/>
      <c r="D227" s="234" t="s">
        <v>165</v>
      </c>
      <c r="E227" s="256" t="s">
        <v>1</v>
      </c>
      <c r="F227" s="257" t="s">
        <v>2379</v>
      </c>
      <c r="G227" s="255"/>
      <c r="H227" s="258">
        <v>4.7320000000000002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4" t="s">
        <v>165</v>
      </c>
      <c r="AU227" s="264" t="s">
        <v>85</v>
      </c>
      <c r="AV227" s="15" t="s">
        <v>85</v>
      </c>
      <c r="AW227" s="15" t="s">
        <v>31</v>
      </c>
      <c r="AX227" s="15" t="s">
        <v>75</v>
      </c>
      <c r="AY227" s="264" t="s">
        <v>161</v>
      </c>
    </row>
    <row r="228" s="13" customFormat="1">
      <c r="A228" s="13"/>
      <c r="B228" s="232"/>
      <c r="C228" s="233"/>
      <c r="D228" s="234" t="s">
        <v>165</v>
      </c>
      <c r="E228" s="235" t="s">
        <v>1</v>
      </c>
      <c r="F228" s="236" t="s">
        <v>2353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165</v>
      </c>
      <c r="AU228" s="242" t="s">
        <v>85</v>
      </c>
      <c r="AV228" s="13" t="s">
        <v>83</v>
      </c>
      <c r="AW228" s="13" t="s">
        <v>31</v>
      </c>
      <c r="AX228" s="13" t="s">
        <v>75</v>
      </c>
      <c r="AY228" s="242" t="s">
        <v>161</v>
      </c>
    </row>
    <row r="229" s="15" customFormat="1">
      <c r="A229" s="15"/>
      <c r="B229" s="254"/>
      <c r="C229" s="255"/>
      <c r="D229" s="234" t="s">
        <v>165</v>
      </c>
      <c r="E229" s="256" t="s">
        <v>1</v>
      </c>
      <c r="F229" s="257" t="s">
        <v>2380</v>
      </c>
      <c r="G229" s="255"/>
      <c r="H229" s="258">
        <v>1.76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165</v>
      </c>
      <c r="AU229" s="264" t="s">
        <v>85</v>
      </c>
      <c r="AV229" s="15" t="s">
        <v>85</v>
      </c>
      <c r="AW229" s="15" t="s">
        <v>31</v>
      </c>
      <c r="AX229" s="15" t="s">
        <v>75</v>
      </c>
      <c r="AY229" s="264" t="s">
        <v>161</v>
      </c>
    </row>
    <row r="230" s="14" customFormat="1">
      <c r="A230" s="14"/>
      <c r="B230" s="243"/>
      <c r="C230" s="244"/>
      <c r="D230" s="234" t="s">
        <v>165</v>
      </c>
      <c r="E230" s="245" t="s">
        <v>1</v>
      </c>
      <c r="F230" s="246" t="s">
        <v>206</v>
      </c>
      <c r="G230" s="244"/>
      <c r="H230" s="247">
        <v>6.492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165</v>
      </c>
      <c r="AU230" s="253" t="s">
        <v>85</v>
      </c>
      <c r="AV230" s="14" t="s">
        <v>164</v>
      </c>
      <c r="AW230" s="14" t="s">
        <v>31</v>
      </c>
      <c r="AX230" s="14" t="s">
        <v>83</v>
      </c>
      <c r="AY230" s="253" t="s">
        <v>161</v>
      </c>
    </row>
    <row r="231" s="12" customFormat="1" ht="22.8" customHeight="1">
      <c r="A231" s="12"/>
      <c r="B231" s="204"/>
      <c r="C231" s="205"/>
      <c r="D231" s="206" t="s">
        <v>74</v>
      </c>
      <c r="E231" s="287" t="s">
        <v>226</v>
      </c>
      <c r="F231" s="287" t="s">
        <v>1043</v>
      </c>
      <c r="G231" s="205"/>
      <c r="H231" s="205"/>
      <c r="I231" s="208"/>
      <c r="J231" s="288">
        <f>BK231</f>
        <v>0</v>
      </c>
      <c r="K231" s="205"/>
      <c r="L231" s="210"/>
      <c r="M231" s="211"/>
      <c r="N231" s="212"/>
      <c r="O231" s="212"/>
      <c r="P231" s="213">
        <f>SUM(P232:P238)</f>
        <v>0</v>
      </c>
      <c r="Q231" s="212"/>
      <c r="R231" s="213">
        <f>SUM(R232:R238)</f>
        <v>1.1846800000000002</v>
      </c>
      <c r="S231" s="212"/>
      <c r="T231" s="214">
        <f>SUM(T232:T238)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5" t="s">
        <v>83</v>
      </c>
      <c r="AT231" s="216" t="s">
        <v>74</v>
      </c>
      <c r="AU231" s="216" t="s">
        <v>83</v>
      </c>
      <c r="AY231" s="215" t="s">
        <v>161</v>
      </c>
      <c r="BK231" s="217">
        <f>SUM(BK232:BK238)</f>
        <v>0</v>
      </c>
    </row>
    <row r="232" s="2" customFormat="1" ht="21.75" customHeight="1">
      <c r="A232" s="39"/>
      <c r="B232" s="40"/>
      <c r="C232" s="218" t="s">
        <v>306</v>
      </c>
      <c r="D232" s="218" t="s">
        <v>162</v>
      </c>
      <c r="E232" s="219" t="s">
        <v>2381</v>
      </c>
      <c r="F232" s="220" t="s">
        <v>2382</v>
      </c>
      <c r="G232" s="221" t="s">
        <v>253</v>
      </c>
      <c r="H232" s="222">
        <v>21.155000000000001</v>
      </c>
      <c r="I232" s="223"/>
      <c r="J232" s="224">
        <f>ROUND(I232*H232,2)</f>
        <v>0</v>
      </c>
      <c r="K232" s="225"/>
      <c r="L232" s="45"/>
      <c r="M232" s="226" t="s">
        <v>1</v>
      </c>
      <c r="N232" s="227" t="s">
        <v>40</v>
      </c>
      <c r="O232" s="92"/>
      <c r="P232" s="228">
        <f>O232*H232</f>
        <v>0</v>
      </c>
      <c r="Q232" s="228">
        <v>0.056000000000000001</v>
      </c>
      <c r="R232" s="228">
        <f>Q232*H232</f>
        <v>1.1846800000000002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164</v>
      </c>
      <c r="AT232" s="230" t="s">
        <v>162</v>
      </c>
      <c r="AU232" s="230" t="s">
        <v>85</v>
      </c>
      <c r="AY232" s="18" t="s">
        <v>161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83</v>
      </c>
      <c r="BK232" s="231">
        <f>ROUND(I232*H232,2)</f>
        <v>0</v>
      </c>
      <c r="BL232" s="18" t="s">
        <v>164</v>
      </c>
      <c r="BM232" s="230" t="s">
        <v>2383</v>
      </c>
    </row>
    <row r="233" s="13" customFormat="1">
      <c r="A233" s="13"/>
      <c r="B233" s="232"/>
      <c r="C233" s="233"/>
      <c r="D233" s="234" t="s">
        <v>165</v>
      </c>
      <c r="E233" s="235" t="s">
        <v>1</v>
      </c>
      <c r="F233" s="236" t="s">
        <v>2384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165</v>
      </c>
      <c r="AU233" s="242" t="s">
        <v>85</v>
      </c>
      <c r="AV233" s="13" t="s">
        <v>83</v>
      </c>
      <c r="AW233" s="13" t="s">
        <v>31</v>
      </c>
      <c r="AX233" s="13" t="s">
        <v>75</v>
      </c>
      <c r="AY233" s="242" t="s">
        <v>161</v>
      </c>
    </row>
    <row r="234" s="15" customFormat="1">
      <c r="A234" s="15"/>
      <c r="B234" s="254"/>
      <c r="C234" s="255"/>
      <c r="D234" s="234" t="s">
        <v>165</v>
      </c>
      <c r="E234" s="256" t="s">
        <v>1</v>
      </c>
      <c r="F234" s="257" t="s">
        <v>2385</v>
      </c>
      <c r="G234" s="255"/>
      <c r="H234" s="258">
        <v>2.7599999999999998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165</v>
      </c>
      <c r="AU234" s="264" t="s">
        <v>85</v>
      </c>
      <c r="AV234" s="15" t="s">
        <v>85</v>
      </c>
      <c r="AW234" s="15" t="s">
        <v>31</v>
      </c>
      <c r="AX234" s="15" t="s">
        <v>75</v>
      </c>
      <c r="AY234" s="264" t="s">
        <v>161</v>
      </c>
    </row>
    <row r="235" s="15" customFormat="1">
      <c r="A235" s="15"/>
      <c r="B235" s="254"/>
      <c r="C235" s="255"/>
      <c r="D235" s="234" t="s">
        <v>165</v>
      </c>
      <c r="E235" s="256" t="s">
        <v>1</v>
      </c>
      <c r="F235" s="257" t="s">
        <v>2386</v>
      </c>
      <c r="G235" s="255"/>
      <c r="H235" s="258">
        <v>1.8200000000000001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165</v>
      </c>
      <c r="AU235" s="264" t="s">
        <v>85</v>
      </c>
      <c r="AV235" s="15" t="s">
        <v>85</v>
      </c>
      <c r="AW235" s="15" t="s">
        <v>31</v>
      </c>
      <c r="AX235" s="15" t="s">
        <v>75</v>
      </c>
      <c r="AY235" s="264" t="s">
        <v>161</v>
      </c>
    </row>
    <row r="236" s="15" customFormat="1">
      <c r="A236" s="15"/>
      <c r="B236" s="254"/>
      <c r="C236" s="255"/>
      <c r="D236" s="234" t="s">
        <v>165</v>
      </c>
      <c r="E236" s="256" t="s">
        <v>1</v>
      </c>
      <c r="F236" s="257" t="s">
        <v>2387</v>
      </c>
      <c r="G236" s="255"/>
      <c r="H236" s="258">
        <v>14.699999999999999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165</v>
      </c>
      <c r="AU236" s="264" t="s">
        <v>85</v>
      </c>
      <c r="AV236" s="15" t="s">
        <v>85</v>
      </c>
      <c r="AW236" s="15" t="s">
        <v>31</v>
      </c>
      <c r="AX236" s="15" t="s">
        <v>75</v>
      </c>
      <c r="AY236" s="264" t="s">
        <v>161</v>
      </c>
    </row>
    <row r="237" s="15" customFormat="1">
      <c r="A237" s="15"/>
      <c r="B237" s="254"/>
      <c r="C237" s="255"/>
      <c r="D237" s="234" t="s">
        <v>165</v>
      </c>
      <c r="E237" s="256" t="s">
        <v>1</v>
      </c>
      <c r="F237" s="257" t="s">
        <v>2388</v>
      </c>
      <c r="G237" s="255"/>
      <c r="H237" s="258">
        <v>1.875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4" t="s">
        <v>165</v>
      </c>
      <c r="AU237" s="264" t="s">
        <v>85</v>
      </c>
      <c r="AV237" s="15" t="s">
        <v>85</v>
      </c>
      <c r="AW237" s="15" t="s">
        <v>31</v>
      </c>
      <c r="AX237" s="15" t="s">
        <v>75</v>
      </c>
      <c r="AY237" s="264" t="s">
        <v>161</v>
      </c>
    </row>
    <row r="238" s="14" customFormat="1">
      <c r="A238" s="14"/>
      <c r="B238" s="243"/>
      <c r="C238" s="244"/>
      <c r="D238" s="234" t="s">
        <v>165</v>
      </c>
      <c r="E238" s="245" t="s">
        <v>1</v>
      </c>
      <c r="F238" s="246" t="s">
        <v>206</v>
      </c>
      <c r="G238" s="244"/>
      <c r="H238" s="247">
        <v>21.155000000000001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165</v>
      </c>
      <c r="AU238" s="253" t="s">
        <v>85</v>
      </c>
      <c r="AV238" s="14" t="s">
        <v>164</v>
      </c>
      <c r="AW238" s="14" t="s">
        <v>31</v>
      </c>
      <c r="AX238" s="14" t="s">
        <v>83</v>
      </c>
      <c r="AY238" s="253" t="s">
        <v>161</v>
      </c>
    </row>
    <row r="239" s="12" customFormat="1" ht="22.8" customHeight="1">
      <c r="A239" s="12"/>
      <c r="B239" s="204"/>
      <c r="C239" s="205"/>
      <c r="D239" s="206" t="s">
        <v>74</v>
      </c>
      <c r="E239" s="287" t="s">
        <v>237</v>
      </c>
      <c r="F239" s="287" t="s">
        <v>2389</v>
      </c>
      <c r="G239" s="205"/>
      <c r="H239" s="205"/>
      <c r="I239" s="208"/>
      <c r="J239" s="288">
        <f>BK239</f>
        <v>0</v>
      </c>
      <c r="K239" s="205"/>
      <c r="L239" s="210"/>
      <c r="M239" s="211"/>
      <c r="N239" s="212"/>
      <c r="O239" s="212"/>
      <c r="P239" s="213">
        <f>SUM(P240:P249)</f>
        <v>0</v>
      </c>
      <c r="Q239" s="212"/>
      <c r="R239" s="213">
        <f>SUM(R240:R249)</f>
        <v>0.0137825</v>
      </c>
      <c r="S239" s="212"/>
      <c r="T239" s="214">
        <f>SUM(T240:T249)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5" t="s">
        <v>83</v>
      </c>
      <c r="AT239" s="216" t="s">
        <v>74</v>
      </c>
      <c r="AU239" s="216" t="s">
        <v>83</v>
      </c>
      <c r="AY239" s="215" t="s">
        <v>161</v>
      </c>
      <c r="BK239" s="217">
        <f>SUM(BK240:BK249)</f>
        <v>0</v>
      </c>
    </row>
    <row r="240" s="2" customFormat="1" ht="37.8" customHeight="1">
      <c r="A240" s="39"/>
      <c r="B240" s="40"/>
      <c r="C240" s="218" t="s">
        <v>254</v>
      </c>
      <c r="D240" s="218" t="s">
        <v>162</v>
      </c>
      <c r="E240" s="219" t="s">
        <v>2390</v>
      </c>
      <c r="F240" s="220" t="s">
        <v>2391</v>
      </c>
      <c r="G240" s="221" t="s">
        <v>622</v>
      </c>
      <c r="H240" s="222">
        <v>24</v>
      </c>
      <c r="I240" s="223"/>
      <c r="J240" s="224">
        <f>ROUND(I240*H240,2)</f>
        <v>0</v>
      </c>
      <c r="K240" s="225"/>
      <c r="L240" s="45"/>
      <c r="M240" s="226" t="s">
        <v>1</v>
      </c>
      <c r="N240" s="227" t="s">
        <v>40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164</v>
      </c>
      <c r="AT240" s="230" t="s">
        <v>162</v>
      </c>
      <c r="AU240" s="230" t="s">
        <v>85</v>
      </c>
      <c r="AY240" s="18" t="s">
        <v>161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83</v>
      </c>
      <c r="BK240" s="231">
        <f>ROUND(I240*H240,2)</f>
        <v>0</v>
      </c>
      <c r="BL240" s="18" t="s">
        <v>164</v>
      </c>
      <c r="BM240" s="230" t="s">
        <v>2392</v>
      </c>
    </row>
    <row r="241" s="13" customFormat="1">
      <c r="A241" s="13"/>
      <c r="B241" s="232"/>
      <c r="C241" s="233"/>
      <c r="D241" s="234" t="s">
        <v>165</v>
      </c>
      <c r="E241" s="235" t="s">
        <v>1</v>
      </c>
      <c r="F241" s="236" t="s">
        <v>2393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165</v>
      </c>
      <c r="AU241" s="242" t="s">
        <v>85</v>
      </c>
      <c r="AV241" s="13" t="s">
        <v>83</v>
      </c>
      <c r="AW241" s="13" t="s">
        <v>31</v>
      </c>
      <c r="AX241" s="13" t="s">
        <v>75</v>
      </c>
      <c r="AY241" s="242" t="s">
        <v>161</v>
      </c>
    </row>
    <row r="242" s="15" customFormat="1">
      <c r="A242" s="15"/>
      <c r="B242" s="254"/>
      <c r="C242" s="255"/>
      <c r="D242" s="234" t="s">
        <v>165</v>
      </c>
      <c r="E242" s="256" t="s">
        <v>1</v>
      </c>
      <c r="F242" s="257" t="s">
        <v>273</v>
      </c>
      <c r="G242" s="255"/>
      <c r="H242" s="258">
        <v>24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165</v>
      </c>
      <c r="AU242" s="264" t="s">
        <v>85</v>
      </c>
      <c r="AV242" s="15" t="s">
        <v>85</v>
      </c>
      <c r="AW242" s="15" t="s">
        <v>31</v>
      </c>
      <c r="AX242" s="15" t="s">
        <v>83</v>
      </c>
      <c r="AY242" s="264" t="s">
        <v>161</v>
      </c>
    </row>
    <row r="243" s="2" customFormat="1" ht="24.15" customHeight="1">
      <c r="A243" s="39"/>
      <c r="B243" s="40"/>
      <c r="C243" s="276" t="s">
        <v>321</v>
      </c>
      <c r="D243" s="276" t="s">
        <v>656</v>
      </c>
      <c r="E243" s="277" t="s">
        <v>2394</v>
      </c>
      <c r="F243" s="278" t="s">
        <v>2395</v>
      </c>
      <c r="G243" s="279" t="s">
        <v>622</v>
      </c>
      <c r="H243" s="280">
        <v>24.359999999999999</v>
      </c>
      <c r="I243" s="281"/>
      <c r="J243" s="282">
        <f>ROUND(I243*H243,2)</f>
        <v>0</v>
      </c>
      <c r="K243" s="283"/>
      <c r="L243" s="284"/>
      <c r="M243" s="285" t="s">
        <v>1</v>
      </c>
      <c r="N243" s="286" t="s">
        <v>40</v>
      </c>
      <c r="O243" s="92"/>
      <c r="P243" s="228">
        <f>O243*H243</f>
        <v>0</v>
      </c>
      <c r="Q243" s="228">
        <v>0.00042999999999999999</v>
      </c>
      <c r="R243" s="228">
        <f>Q243*H243</f>
        <v>0.010474799999999999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237</v>
      </c>
      <c r="AT243" s="230" t="s">
        <v>656</v>
      </c>
      <c r="AU243" s="230" t="s">
        <v>85</v>
      </c>
      <c r="AY243" s="18" t="s">
        <v>161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83</v>
      </c>
      <c r="BK243" s="231">
        <f>ROUND(I243*H243,2)</f>
        <v>0</v>
      </c>
      <c r="BL243" s="18" t="s">
        <v>164</v>
      </c>
      <c r="BM243" s="230" t="s">
        <v>2396</v>
      </c>
    </row>
    <row r="244" s="15" customFormat="1">
      <c r="A244" s="15"/>
      <c r="B244" s="254"/>
      <c r="C244" s="255"/>
      <c r="D244" s="234" t="s">
        <v>165</v>
      </c>
      <c r="E244" s="256" t="s">
        <v>1</v>
      </c>
      <c r="F244" s="257" t="s">
        <v>2397</v>
      </c>
      <c r="G244" s="255"/>
      <c r="H244" s="258">
        <v>24.359999999999999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165</v>
      </c>
      <c r="AU244" s="264" t="s">
        <v>85</v>
      </c>
      <c r="AV244" s="15" t="s">
        <v>85</v>
      </c>
      <c r="AW244" s="15" t="s">
        <v>31</v>
      </c>
      <c r="AX244" s="15" t="s">
        <v>83</v>
      </c>
      <c r="AY244" s="264" t="s">
        <v>161</v>
      </c>
    </row>
    <row r="245" s="2" customFormat="1" ht="24.15" customHeight="1">
      <c r="A245" s="39"/>
      <c r="B245" s="40"/>
      <c r="C245" s="218" t="s">
        <v>263</v>
      </c>
      <c r="D245" s="218" t="s">
        <v>162</v>
      </c>
      <c r="E245" s="219" t="s">
        <v>2398</v>
      </c>
      <c r="F245" s="220" t="s">
        <v>2399</v>
      </c>
      <c r="G245" s="221" t="s">
        <v>622</v>
      </c>
      <c r="H245" s="222">
        <v>2.2000000000000002</v>
      </c>
      <c r="I245" s="223"/>
      <c r="J245" s="224">
        <f>ROUND(I245*H245,2)</f>
        <v>0</v>
      </c>
      <c r="K245" s="225"/>
      <c r="L245" s="45"/>
      <c r="M245" s="226" t="s">
        <v>1</v>
      </c>
      <c r="N245" s="227" t="s">
        <v>40</v>
      </c>
      <c r="O245" s="92"/>
      <c r="P245" s="228">
        <f>O245*H245</f>
        <v>0</v>
      </c>
      <c r="Q245" s="228">
        <v>1.0000000000000001E-05</v>
      </c>
      <c r="R245" s="228">
        <f>Q245*H245</f>
        <v>2.2000000000000003E-05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164</v>
      </c>
      <c r="AT245" s="230" t="s">
        <v>162</v>
      </c>
      <c r="AU245" s="230" t="s">
        <v>85</v>
      </c>
      <c r="AY245" s="18" t="s">
        <v>161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83</v>
      </c>
      <c r="BK245" s="231">
        <f>ROUND(I245*H245,2)</f>
        <v>0</v>
      </c>
      <c r="BL245" s="18" t="s">
        <v>164</v>
      </c>
      <c r="BM245" s="230" t="s">
        <v>2400</v>
      </c>
    </row>
    <row r="246" s="13" customFormat="1">
      <c r="A246" s="13"/>
      <c r="B246" s="232"/>
      <c r="C246" s="233"/>
      <c r="D246" s="234" t="s">
        <v>165</v>
      </c>
      <c r="E246" s="235" t="s">
        <v>1</v>
      </c>
      <c r="F246" s="236" t="s">
        <v>2401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165</v>
      </c>
      <c r="AU246" s="242" t="s">
        <v>85</v>
      </c>
      <c r="AV246" s="13" t="s">
        <v>83</v>
      </c>
      <c r="AW246" s="13" t="s">
        <v>31</v>
      </c>
      <c r="AX246" s="13" t="s">
        <v>75</v>
      </c>
      <c r="AY246" s="242" t="s">
        <v>161</v>
      </c>
    </row>
    <row r="247" s="15" customFormat="1">
      <c r="A247" s="15"/>
      <c r="B247" s="254"/>
      <c r="C247" s="255"/>
      <c r="D247" s="234" t="s">
        <v>165</v>
      </c>
      <c r="E247" s="256" t="s">
        <v>1</v>
      </c>
      <c r="F247" s="257" t="s">
        <v>2402</v>
      </c>
      <c r="G247" s="255"/>
      <c r="H247" s="258">
        <v>2.2000000000000002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4" t="s">
        <v>165</v>
      </c>
      <c r="AU247" s="264" t="s">
        <v>85</v>
      </c>
      <c r="AV247" s="15" t="s">
        <v>85</v>
      </c>
      <c r="AW247" s="15" t="s">
        <v>31</v>
      </c>
      <c r="AX247" s="15" t="s">
        <v>83</v>
      </c>
      <c r="AY247" s="264" t="s">
        <v>161</v>
      </c>
    </row>
    <row r="248" s="2" customFormat="1" ht="24.15" customHeight="1">
      <c r="A248" s="39"/>
      <c r="B248" s="40"/>
      <c r="C248" s="276" t="s">
        <v>335</v>
      </c>
      <c r="D248" s="276" t="s">
        <v>656</v>
      </c>
      <c r="E248" s="277" t="s">
        <v>2403</v>
      </c>
      <c r="F248" s="278" t="s">
        <v>2404</v>
      </c>
      <c r="G248" s="279" t="s">
        <v>622</v>
      </c>
      <c r="H248" s="280">
        <v>2.266</v>
      </c>
      <c r="I248" s="281"/>
      <c r="J248" s="282">
        <f>ROUND(I248*H248,2)</f>
        <v>0</v>
      </c>
      <c r="K248" s="283"/>
      <c r="L248" s="284"/>
      <c r="M248" s="285" t="s">
        <v>1</v>
      </c>
      <c r="N248" s="286" t="s">
        <v>40</v>
      </c>
      <c r="O248" s="92"/>
      <c r="P248" s="228">
        <f>O248*H248</f>
        <v>0</v>
      </c>
      <c r="Q248" s="228">
        <v>0.0014499999999999999</v>
      </c>
      <c r="R248" s="228">
        <f>Q248*H248</f>
        <v>0.0032856999999999999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237</v>
      </c>
      <c r="AT248" s="230" t="s">
        <v>656</v>
      </c>
      <c r="AU248" s="230" t="s">
        <v>85</v>
      </c>
      <c r="AY248" s="18" t="s">
        <v>161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83</v>
      </c>
      <c r="BK248" s="231">
        <f>ROUND(I248*H248,2)</f>
        <v>0</v>
      </c>
      <c r="BL248" s="18" t="s">
        <v>164</v>
      </c>
      <c r="BM248" s="230" t="s">
        <v>2405</v>
      </c>
    </row>
    <row r="249" s="15" customFormat="1">
      <c r="A249" s="15"/>
      <c r="B249" s="254"/>
      <c r="C249" s="255"/>
      <c r="D249" s="234" t="s">
        <v>165</v>
      </c>
      <c r="E249" s="256" t="s">
        <v>1</v>
      </c>
      <c r="F249" s="257" t="s">
        <v>2406</v>
      </c>
      <c r="G249" s="255"/>
      <c r="H249" s="258">
        <v>2.266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165</v>
      </c>
      <c r="AU249" s="264" t="s">
        <v>85</v>
      </c>
      <c r="AV249" s="15" t="s">
        <v>85</v>
      </c>
      <c r="AW249" s="15" t="s">
        <v>31</v>
      </c>
      <c r="AX249" s="15" t="s">
        <v>83</v>
      </c>
      <c r="AY249" s="264" t="s">
        <v>161</v>
      </c>
    </row>
    <row r="250" s="12" customFormat="1" ht="22.8" customHeight="1">
      <c r="A250" s="12"/>
      <c r="B250" s="204"/>
      <c r="C250" s="205"/>
      <c r="D250" s="206" t="s">
        <v>74</v>
      </c>
      <c r="E250" s="287" t="s">
        <v>259</v>
      </c>
      <c r="F250" s="287" t="s">
        <v>1050</v>
      </c>
      <c r="G250" s="205"/>
      <c r="H250" s="205"/>
      <c r="I250" s="208"/>
      <c r="J250" s="288">
        <f>BK250</f>
        <v>0</v>
      </c>
      <c r="K250" s="205"/>
      <c r="L250" s="210"/>
      <c r="M250" s="211"/>
      <c r="N250" s="212"/>
      <c r="O250" s="212"/>
      <c r="P250" s="213">
        <f>SUM(P251:P280)</f>
        <v>0</v>
      </c>
      <c r="Q250" s="212"/>
      <c r="R250" s="213">
        <f>SUM(R251:R280)</f>
        <v>0.015581999999999999</v>
      </c>
      <c r="S250" s="212"/>
      <c r="T250" s="214">
        <f>SUM(T251:T280)</f>
        <v>2.8681000000000001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5" t="s">
        <v>83</v>
      </c>
      <c r="AT250" s="216" t="s">
        <v>74</v>
      </c>
      <c r="AU250" s="216" t="s">
        <v>83</v>
      </c>
      <c r="AY250" s="215" t="s">
        <v>161</v>
      </c>
      <c r="BK250" s="217">
        <f>SUM(BK251:BK280)</f>
        <v>0</v>
      </c>
    </row>
    <row r="251" s="2" customFormat="1" ht="37.8" customHeight="1">
      <c r="A251" s="39"/>
      <c r="B251" s="40"/>
      <c r="C251" s="218" t="s">
        <v>266</v>
      </c>
      <c r="D251" s="218" t="s">
        <v>162</v>
      </c>
      <c r="E251" s="219" t="s">
        <v>2407</v>
      </c>
      <c r="F251" s="220" t="s">
        <v>2408</v>
      </c>
      <c r="G251" s="221" t="s">
        <v>431</v>
      </c>
      <c r="H251" s="222">
        <v>1</v>
      </c>
      <c r="I251" s="223"/>
      <c r="J251" s="224">
        <f>ROUND(I251*H251,2)</f>
        <v>0</v>
      </c>
      <c r="K251" s="225"/>
      <c r="L251" s="45"/>
      <c r="M251" s="226" t="s">
        <v>1</v>
      </c>
      <c r="N251" s="227" t="s">
        <v>40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0.014999999999999999</v>
      </c>
      <c r="T251" s="229">
        <f>S251*H251</f>
        <v>0.014999999999999999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164</v>
      </c>
      <c r="AT251" s="230" t="s">
        <v>162</v>
      </c>
      <c r="AU251" s="230" t="s">
        <v>85</v>
      </c>
      <c r="AY251" s="18" t="s">
        <v>161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83</v>
      </c>
      <c r="BK251" s="231">
        <f>ROUND(I251*H251,2)</f>
        <v>0</v>
      </c>
      <c r="BL251" s="18" t="s">
        <v>164</v>
      </c>
      <c r="BM251" s="230" t="s">
        <v>2409</v>
      </c>
    </row>
    <row r="252" s="13" customFormat="1">
      <c r="A252" s="13"/>
      <c r="B252" s="232"/>
      <c r="C252" s="233"/>
      <c r="D252" s="234" t="s">
        <v>165</v>
      </c>
      <c r="E252" s="235" t="s">
        <v>1</v>
      </c>
      <c r="F252" s="236" t="s">
        <v>2410</v>
      </c>
      <c r="G252" s="233"/>
      <c r="H252" s="235" t="s">
        <v>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165</v>
      </c>
      <c r="AU252" s="242" t="s">
        <v>85</v>
      </c>
      <c r="AV252" s="13" t="s">
        <v>83</v>
      </c>
      <c r="AW252" s="13" t="s">
        <v>31</v>
      </c>
      <c r="AX252" s="13" t="s">
        <v>75</v>
      </c>
      <c r="AY252" s="242" t="s">
        <v>161</v>
      </c>
    </row>
    <row r="253" s="15" customFormat="1">
      <c r="A253" s="15"/>
      <c r="B253" s="254"/>
      <c r="C253" s="255"/>
      <c r="D253" s="234" t="s">
        <v>165</v>
      </c>
      <c r="E253" s="256" t="s">
        <v>1</v>
      </c>
      <c r="F253" s="257" t="s">
        <v>83</v>
      </c>
      <c r="G253" s="255"/>
      <c r="H253" s="258">
        <v>1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165</v>
      </c>
      <c r="AU253" s="264" t="s">
        <v>85</v>
      </c>
      <c r="AV253" s="15" t="s">
        <v>85</v>
      </c>
      <c r="AW253" s="15" t="s">
        <v>31</v>
      </c>
      <c r="AX253" s="15" t="s">
        <v>83</v>
      </c>
      <c r="AY253" s="264" t="s">
        <v>161</v>
      </c>
    </row>
    <row r="254" s="2" customFormat="1" ht="37.8" customHeight="1">
      <c r="A254" s="39"/>
      <c r="B254" s="40"/>
      <c r="C254" s="218" t="s">
        <v>7</v>
      </c>
      <c r="D254" s="218" t="s">
        <v>162</v>
      </c>
      <c r="E254" s="219" t="s">
        <v>2411</v>
      </c>
      <c r="F254" s="220" t="s">
        <v>2412</v>
      </c>
      <c r="G254" s="221" t="s">
        <v>622</v>
      </c>
      <c r="H254" s="222">
        <v>98</v>
      </c>
      <c r="I254" s="223"/>
      <c r="J254" s="224">
        <f>ROUND(I254*H254,2)</f>
        <v>0</v>
      </c>
      <c r="K254" s="225"/>
      <c r="L254" s="45"/>
      <c r="M254" s="226" t="s">
        <v>1</v>
      </c>
      <c r="N254" s="227" t="s">
        <v>40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0.012999999999999999</v>
      </c>
      <c r="T254" s="229">
        <f>S254*H254</f>
        <v>1.274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164</v>
      </c>
      <c r="AT254" s="230" t="s">
        <v>162</v>
      </c>
      <c r="AU254" s="230" t="s">
        <v>85</v>
      </c>
      <c r="AY254" s="18" t="s">
        <v>161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83</v>
      </c>
      <c r="BK254" s="231">
        <f>ROUND(I254*H254,2)</f>
        <v>0</v>
      </c>
      <c r="BL254" s="18" t="s">
        <v>164</v>
      </c>
      <c r="BM254" s="230" t="s">
        <v>2413</v>
      </c>
    </row>
    <row r="255" s="13" customFormat="1">
      <c r="A255" s="13"/>
      <c r="B255" s="232"/>
      <c r="C255" s="233"/>
      <c r="D255" s="234" t="s">
        <v>165</v>
      </c>
      <c r="E255" s="235" t="s">
        <v>1</v>
      </c>
      <c r="F255" s="236" t="s">
        <v>2414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165</v>
      </c>
      <c r="AU255" s="242" t="s">
        <v>85</v>
      </c>
      <c r="AV255" s="13" t="s">
        <v>83</v>
      </c>
      <c r="AW255" s="13" t="s">
        <v>31</v>
      </c>
      <c r="AX255" s="13" t="s">
        <v>75</v>
      </c>
      <c r="AY255" s="242" t="s">
        <v>161</v>
      </c>
    </row>
    <row r="256" s="15" customFormat="1">
      <c r="A256" s="15"/>
      <c r="B256" s="254"/>
      <c r="C256" s="255"/>
      <c r="D256" s="234" t="s">
        <v>165</v>
      </c>
      <c r="E256" s="256" t="s">
        <v>1</v>
      </c>
      <c r="F256" s="257" t="s">
        <v>600</v>
      </c>
      <c r="G256" s="255"/>
      <c r="H256" s="258">
        <v>98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165</v>
      </c>
      <c r="AU256" s="264" t="s">
        <v>85</v>
      </c>
      <c r="AV256" s="15" t="s">
        <v>85</v>
      </c>
      <c r="AW256" s="15" t="s">
        <v>31</v>
      </c>
      <c r="AX256" s="15" t="s">
        <v>83</v>
      </c>
      <c r="AY256" s="264" t="s">
        <v>161</v>
      </c>
    </row>
    <row r="257" s="2" customFormat="1" ht="37.8" customHeight="1">
      <c r="A257" s="39"/>
      <c r="B257" s="40"/>
      <c r="C257" s="218" t="s">
        <v>269</v>
      </c>
      <c r="D257" s="218" t="s">
        <v>162</v>
      </c>
      <c r="E257" s="219" t="s">
        <v>2415</v>
      </c>
      <c r="F257" s="220" t="s">
        <v>2416</v>
      </c>
      <c r="G257" s="221" t="s">
        <v>622</v>
      </c>
      <c r="H257" s="222">
        <v>7.5</v>
      </c>
      <c r="I257" s="223"/>
      <c r="J257" s="224">
        <f>ROUND(I257*H257,2)</f>
        <v>0</v>
      </c>
      <c r="K257" s="225"/>
      <c r="L257" s="45"/>
      <c r="M257" s="226" t="s">
        <v>1</v>
      </c>
      <c r="N257" s="227" t="s">
        <v>40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0.027</v>
      </c>
      <c r="T257" s="229">
        <f>S257*H257</f>
        <v>0.20249999999999999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164</v>
      </c>
      <c r="AT257" s="230" t="s">
        <v>162</v>
      </c>
      <c r="AU257" s="230" t="s">
        <v>85</v>
      </c>
      <c r="AY257" s="18" t="s">
        <v>161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83</v>
      </c>
      <c r="BK257" s="231">
        <f>ROUND(I257*H257,2)</f>
        <v>0</v>
      </c>
      <c r="BL257" s="18" t="s">
        <v>164</v>
      </c>
      <c r="BM257" s="230" t="s">
        <v>2417</v>
      </c>
    </row>
    <row r="258" s="13" customFormat="1">
      <c r="A258" s="13"/>
      <c r="B258" s="232"/>
      <c r="C258" s="233"/>
      <c r="D258" s="234" t="s">
        <v>165</v>
      </c>
      <c r="E258" s="235" t="s">
        <v>1</v>
      </c>
      <c r="F258" s="236" t="s">
        <v>2418</v>
      </c>
      <c r="G258" s="233"/>
      <c r="H258" s="235" t="s">
        <v>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165</v>
      </c>
      <c r="AU258" s="242" t="s">
        <v>85</v>
      </c>
      <c r="AV258" s="13" t="s">
        <v>83</v>
      </c>
      <c r="AW258" s="13" t="s">
        <v>31</v>
      </c>
      <c r="AX258" s="13" t="s">
        <v>75</v>
      </c>
      <c r="AY258" s="242" t="s">
        <v>161</v>
      </c>
    </row>
    <row r="259" s="15" customFormat="1">
      <c r="A259" s="15"/>
      <c r="B259" s="254"/>
      <c r="C259" s="255"/>
      <c r="D259" s="234" t="s">
        <v>165</v>
      </c>
      <c r="E259" s="256" t="s">
        <v>1</v>
      </c>
      <c r="F259" s="257" t="s">
        <v>2419</v>
      </c>
      <c r="G259" s="255"/>
      <c r="H259" s="258">
        <v>7.5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165</v>
      </c>
      <c r="AU259" s="264" t="s">
        <v>85</v>
      </c>
      <c r="AV259" s="15" t="s">
        <v>85</v>
      </c>
      <c r="AW259" s="15" t="s">
        <v>31</v>
      </c>
      <c r="AX259" s="15" t="s">
        <v>83</v>
      </c>
      <c r="AY259" s="264" t="s">
        <v>161</v>
      </c>
    </row>
    <row r="260" s="2" customFormat="1" ht="37.8" customHeight="1">
      <c r="A260" s="39"/>
      <c r="B260" s="40"/>
      <c r="C260" s="218" t="s">
        <v>354</v>
      </c>
      <c r="D260" s="218" t="s">
        <v>162</v>
      </c>
      <c r="E260" s="219" t="s">
        <v>2420</v>
      </c>
      <c r="F260" s="220" t="s">
        <v>2421</v>
      </c>
      <c r="G260" s="221" t="s">
        <v>622</v>
      </c>
      <c r="H260" s="222">
        <v>46</v>
      </c>
      <c r="I260" s="223"/>
      <c r="J260" s="224">
        <f>ROUND(I260*H260,2)</f>
        <v>0</v>
      </c>
      <c r="K260" s="225"/>
      <c r="L260" s="45"/>
      <c r="M260" s="226" t="s">
        <v>1</v>
      </c>
      <c r="N260" s="227" t="s">
        <v>40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0.0089999999999999993</v>
      </c>
      <c r="T260" s="229">
        <f>S260*H260</f>
        <v>0.41399999999999998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164</v>
      </c>
      <c r="AT260" s="230" t="s">
        <v>162</v>
      </c>
      <c r="AU260" s="230" t="s">
        <v>85</v>
      </c>
      <c r="AY260" s="18" t="s">
        <v>161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83</v>
      </c>
      <c r="BK260" s="231">
        <f>ROUND(I260*H260,2)</f>
        <v>0</v>
      </c>
      <c r="BL260" s="18" t="s">
        <v>164</v>
      </c>
      <c r="BM260" s="230" t="s">
        <v>2422</v>
      </c>
    </row>
    <row r="261" s="13" customFormat="1">
      <c r="A261" s="13"/>
      <c r="B261" s="232"/>
      <c r="C261" s="233"/>
      <c r="D261" s="234" t="s">
        <v>165</v>
      </c>
      <c r="E261" s="235" t="s">
        <v>1</v>
      </c>
      <c r="F261" s="236" t="s">
        <v>2423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165</v>
      </c>
      <c r="AU261" s="242" t="s">
        <v>85</v>
      </c>
      <c r="AV261" s="13" t="s">
        <v>83</v>
      </c>
      <c r="AW261" s="13" t="s">
        <v>31</v>
      </c>
      <c r="AX261" s="13" t="s">
        <v>75</v>
      </c>
      <c r="AY261" s="242" t="s">
        <v>161</v>
      </c>
    </row>
    <row r="262" s="15" customFormat="1">
      <c r="A262" s="15"/>
      <c r="B262" s="254"/>
      <c r="C262" s="255"/>
      <c r="D262" s="234" t="s">
        <v>165</v>
      </c>
      <c r="E262" s="256" t="s">
        <v>1</v>
      </c>
      <c r="F262" s="257" t="s">
        <v>355</v>
      </c>
      <c r="G262" s="255"/>
      <c r="H262" s="258">
        <v>46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165</v>
      </c>
      <c r="AU262" s="264" t="s">
        <v>85</v>
      </c>
      <c r="AV262" s="15" t="s">
        <v>85</v>
      </c>
      <c r="AW262" s="15" t="s">
        <v>31</v>
      </c>
      <c r="AX262" s="15" t="s">
        <v>83</v>
      </c>
      <c r="AY262" s="264" t="s">
        <v>161</v>
      </c>
    </row>
    <row r="263" s="2" customFormat="1" ht="37.8" customHeight="1">
      <c r="A263" s="39"/>
      <c r="B263" s="40"/>
      <c r="C263" s="218" t="s">
        <v>273</v>
      </c>
      <c r="D263" s="218" t="s">
        <v>162</v>
      </c>
      <c r="E263" s="219" t="s">
        <v>2424</v>
      </c>
      <c r="F263" s="220" t="s">
        <v>2425</v>
      </c>
      <c r="G263" s="221" t="s">
        <v>622</v>
      </c>
      <c r="H263" s="222">
        <v>14</v>
      </c>
      <c r="I263" s="223"/>
      <c r="J263" s="224">
        <f>ROUND(I263*H263,2)</f>
        <v>0</v>
      </c>
      <c r="K263" s="225"/>
      <c r="L263" s="45"/>
      <c r="M263" s="226" t="s">
        <v>1</v>
      </c>
      <c r="N263" s="227" t="s">
        <v>40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0.040000000000000001</v>
      </c>
      <c r="T263" s="229">
        <f>S263*H263</f>
        <v>0.56000000000000005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164</v>
      </c>
      <c r="AT263" s="230" t="s">
        <v>162</v>
      </c>
      <c r="AU263" s="230" t="s">
        <v>85</v>
      </c>
      <c r="AY263" s="18" t="s">
        <v>161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83</v>
      </c>
      <c r="BK263" s="231">
        <f>ROUND(I263*H263,2)</f>
        <v>0</v>
      </c>
      <c r="BL263" s="18" t="s">
        <v>164</v>
      </c>
      <c r="BM263" s="230" t="s">
        <v>2426</v>
      </c>
    </row>
    <row r="264" s="13" customFormat="1">
      <c r="A264" s="13"/>
      <c r="B264" s="232"/>
      <c r="C264" s="233"/>
      <c r="D264" s="234" t="s">
        <v>165</v>
      </c>
      <c r="E264" s="235" t="s">
        <v>1</v>
      </c>
      <c r="F264" s="236" t="s">
        <v>2427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165</v>
      </c>
      <c r="AU264" s="242" t="s">
        <v>85</v>
      </c>
      <c r="AV264" s="13" t="s">
        <v>83</v>
      </c>
      <c r="AW264" s="13" t="s">
        <v>31</v>
      </c>
      <c r="AX264" s="13" t="s">
        <v>75</v>
      </c>
      <c r="AY264" s="242" t="s">
        <v>161</v>
      </c>
    </row>
    <row r="265" s="15" customFormat="1">
      <c r="A265" s="15"/>
      <c r="B265" s="254"/>
      <c r="C265" s="255"/>
      <c r="D265" s="234" t="s">
        <v>165</v>
      </c>
      <c r="E265" s="256" t="s">
        <v>1</v>
      </c>
      <c r="F265" s="257" t="s">
        <v>250</v>
      </c>
      <c r="G265" s="255"/>
      <c r="H265" s="258">
        <v>14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165</v>
      </c>
      <c r="AU265" s="264" t="s">
        <v>85</v>
      </c>
      <c r="AV265" s="15" t="s">
        <v>85</v>
      </c>
      <c r="AW265" s="15" t="s">
        <v>31</v>
      </c>
      <c r="AX265" s="15" t="s">
        <v>83</v>
      </c>
      <c r="AY265" s="264" t="s">
        <v>161</v>
      </c>
    </row>
    <row r="266" s="2" customFormat="1" ht="44.25" customHeight="1">
      <c r="A266" s="39"/>
      <c r="B266" s="40"/>
      <c r="C266" s="218" t="s">
        <v>363</v>
      </c>
      <c r="D266" s="218" t="s">
        <v>162</v>
      </c>
      <c r="E266" s="219" t="s">
        <v>2428</v>
      </c>
      <c r="F266" s="220" t="s">
        <v>2429</v>
      </c>
      <c r="G266" s="221" t="s">
        <v>622</v>
      </c>
      <c r="H266" s="222">
        <v>0.20000000000000001</v>
      </c>
      <c r="I266" s="223"/>
      <c r="J266" s="224">
        <f>ROUND(I266*H266,2)</f>
        <v>0</v>
      </c>
      <c r="K266" s="225"/>
      <c r="L266" s="45"/>
      <c r="M266" s="226" t="s">
        <v>1</v>
      </c>
      <c r="N266" s="227" t="s">
        <v>40</v>
      </c>
      <c r="O266" s="92"/>
      <c r="P266" s="228">
        <f>O266*H266</f>
        <v>0</v>
      </c>
      <c r="Q266" s="228">
        <v>0.00123</v>
      </c>
      <c r="R266" s="228">
        <f>Q266*H266</f>
        <v>0.00024600000000000002</v>
      </c>
      <c r="S266" s="228">
        <v>0.017000000000000001</v>
      </c>
      <c r="T266" s="229">
        <f>S266*H266</f>
        <v>0.0034000000000000002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164</v>
      </c>
      <c r="AT266" s="230" t="s">
        <v>162</v>
      </c>
      <c r="AU266" s="230" t="s">
        <v>85</v>
      </c>
      <c r="AY266" s="18" t="s">
        <v>161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83</v>
      </c>
      <c r="BK266" s="231">
        <f>ROUND(I266*H266,2)</f>
        <v>0</v>
      </c>
      <c r="BL266" s="18" t="s">
        <v>164</v>
      </c>
      <c r="BM266" s="230" t="s">
        <v>2430</v>
      </c>
    </row>
    <row r="267" s="13" customFormat="1">
      <c r="A267" s="13"/>
      <c r="B267" s="232"/>
      <c r="C267" s="233"/>
      <c r="D267" s="234" t="s">
        <v>165</v>
      </c>
      <c r="E267" s="235" t="s">
        <v>1</v>
      </c>
      <c r="F267" s="236" t="s">
        <v>2431</v>
      </c>
      <c r="G267" s="233"/>
      <c r="H267" s="235" t="s">
        <v>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165</v>
      </c>
      <c r="AU267" s="242" t="s">
        <v>85</v>
      </c>
      <c r="AV267" s="13" t="s">
        <v>83</v>
      </c>
      <c r="AW267" s="13" t="s">
        <v>31</v>
      </c>
      <c r="AX267" s="13" t="s">
        <v>75</v>
      </c>
      <c r="AY267" s="242" t="s">
        <v>161</v>
      </c>
    </row>
    <row r="268" s="15" customFormat="1">
      <c r="A268" s="15"/>
      <c r="B268" s="254"/>
      <c r="C268" s="255"/>
      <c r="D268" s="234" t="s">
        <v>165</v>
      </c>
      <c r="E268" s="256" t="s">
        <v>1</v>
      </c>
      <c r="F268" s="257" t="s">
        <v>2432</v>
      </c>
      <c r="G268" s="255"/>
      <c r="H268" s="258">
        <v>0.20000000000000001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165</v>
      </c>
      <c r="AU268" s="264" t="s">
        <v>85</v>
      </c>
      <c r="AV268" s="15" t="s">
        <v>85</v>
      </c>
      <c r="AW268" s="15" t="s">
        <v>31</v>
      </c>
      <c r="AX268" s="15" t="s">
        <v>83</v>
      </c>
      <c r="AY268" s="264" t="s">
        <v>161</v>
      </c>
    </row>
    <row r="269" s="2" customFormat="1" ht="44.25" customHeight="1">
      <c r="A269" s="39"/>
      <c r="B269" s="40"/>
      <c r="C269" s="218" t="s">
        <v>287</v>
      </c>
      <c r="D269" s="218" t="s">
        <v>162</v>
      </c>
      <c r="E269" s="219" t="s">
        <v>2433</v>
      </c>
      <c r="F269" s="220" t="s">
        <v>2434</v>
      </c>
      <c r="G269" s="221" t="s">
        <v>622</v>
      </c>
      <c r="H269" s="222">
        <v>3.7999999999999998</v>
      </c>
      <c r="I269" s="223"/>
      <c r="J269" s="224">
        <f>ROUND(I269*H269,2)</f>
        <v>0</v>
      </c>
      <c r="K269" s="225"/>
      <c r="L269" s="45"/>
      <c r="M269" s="226" t="s">
        <v>1</v>
      </c>
      <c r="N269" s="227" t="s">
        <v>40</v>
      </c>
      <c r="O269" s="92"/>
      <c r="P269" s="228">
        <f>O269*H269</f>
        <v>0</v>
      </c>
      <c r="Q269" s="228">
        <v>0.00147</v>
      </c>
      <c r="R269" s="228">
        <f>Q269*H269</f>
        <v>0.0055859999999999998</v>
      </c>
      <c r="S269" s="228">
        <v>0.039</v>
      </c>
      <c r="T269" s="229">
        <f>S269*H269</f>
        <v>0.1482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164</v>
      </c>
      <c r="AT269" s="230" t="s">
        <v>162</v>
      </c>
      <c r="AU269" s="230" t="s">
        <v>85</v>
      </c>
      <c r="AY269" s="18" t="s">
        <v>161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83</v>
      </c>
      <c r="BK269" s="231">
        <f>ROUND(I269*H269,2)</f>
        <v>0</v>
      </c>
      <c r="BL269" s="18" t="s">
        <v>164</v>
      </c>
      <c r="BM269" s="230" t="s">
        <v>2435</v>
      </c>
    </row>
    <row r="270" s="13" customFormat="1">
      <c r="A270" s="13"/>
      <c r="B270" s="232"/>
      <c r="C270" s="233"/>
      <c r="D270" s="234" t="s">
        <v>165</v>
      </c>
      <c r="E270" s="235" t="s">
        <v>1</v>
      </c>
      <c r="F270" s="236" t="s">
        <v>2370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165</v>
      </c>
      <c r="AU270" s="242" t="s">
        <v>85</v>
      </c>
      <c r="AV270" s="13" t="s">
        <v>83</v>
      </c>
      <c r="AW270" s="13" t="s">
        <v>31</v>
      </c>
      <c r="AX270" s="13" t="s">
        <v>75</v>
      </c>
      <c r="AY270" s="242" t="s">
        <v>161</v>
      </c>
    </row>
    <row r="271" s="15" customFormat="1">
      <c r="A271" s="15"/>
      <c r="B271" s="254"/>
      <c r="C271" s="255"/>
      <c r="D271" s="234" t="s">
        <v>165</v>
      </c>
      <c r="E271" s="256" t="s">
        <v>1</v>
      </c>
      <c r="F271" s="257" t="s">
        <v>2436</v>
      </c>
      <c r="G271" s="255"/>
      <c r="H271" s="258">
        <v>3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4" t="s">
        <v>165</v>
      </c>
      <c r="AU271" s="264" t="s">
        <v>85</v>
      </c>
      <c r="AV271" s="15" t="s">
        <v>85</v>
      </c>
      <c r="AW271" s="15" t="s">
        <v>31</v>
      </c>
      <c r="AX271" s="15" t="s">
        <v>75</v>
      </c>
      <c r="AY271" s="264" t="s">
        <v>161</v>
      </c>
    </row>
    <row r="272" s="13" customFormat="1">
      <c r="A272" s="13"/>
      <c r="B272" s="232"/>
      <c r="C272" s="233"/>
      <c r="D272" s="234" t="s">
        <v>165</v>
      </c>
      <c r="E272" s="235" t="s">
        <v>1</v>
      </c>
      <c r="F272" s="236" t="s">
        <v>2437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165</v>
      </c>
      <c r="AU272" s="242" t="s">
        <v>85</v>
      </c>
      <c r="AV272" s="13" t="s">
        <v>83</v>
      </c>
      <c r="AW272" s="13" t="s">
        <v>31</v>
      </c>
      <c r="AX272" s="13" t="s">
        <v>75</v>
      </c>
      <c r="AY272" s="242" t="s">
        <v>161</v>
      </c>
    </row>
    <row r="273" s="15" customFormat="1">
      <c r="A273" s="15"/>
      <c r="B273" s="254"/>
      <c r="C273" s="255"/>
      <c r="D273" s="234" t="s">
        <v>165</v>
      </c>
      <c r="E273" s="256" t="s">
        <v>1</v>
      </c>
      <c r="F273" s="257" t="s">
        <v>2438</v>
      </c>
      <c r="G273" s="255"/>
      <c r="H273" s="258">
        <v>0.80000000000000004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4" t="s">
        <v>165</v>
      </c>
      <c r="AU273" s="264" t="s">
        <v>85</v>
      </c>
      <c r="AV273" s="15" t="s">
        <v>85</v>
      </c>
      <c r="AW273" s="15" t="s">
        <v>31</v>
      </c>
      <c r="AX273" s="15" t="s">
        <v>75</v>
      </c>
      <c r="AY273" s="264" t="s">
        <v>161</v>
      </c>
    </row>
    <row r="274" s="14" customFormat="1">
      <c r="A274" s="14"/>
      <c r="B274" s="243"/>
      <c r="C274" s="244"/>
      <c r="D274" s="234" t="s">
        <v>165</v>
      </c>
      <c r="E274" s="245" t="s">
        <v>1</v>
      </c>
      <c r="F274" s="246" t="s">
        <v>206</v>
      </c>
      <c r="G274" s="244"/>
      <c r="H274" s="247">
        <v>3.7999999999999998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165</v>
      </c>
      <c r="AU274" s="253" t="s">
        <v>85</v>
      </c>
      <c r="AV274" s="14" t="s">
        <v>164</v>
      </c>
      <c r="AW274" s="14" t="s">
        <v>31</v>
      </c>
      <c r="AX274" s="14" t="s">
        <v>83</v>
      </c>
      <c r="AY274" s="253" t="s">
        <v>161</v>
      </c>
    </row>
    <row r="275" s="2" customFormat="1" ht="44.25" customHeight="1">
      <c r="A275" s="39"/>
      <c r="B275" s="40"/>
      <c r="C275" s="218" t="s">
        <v>376</v>
      </c>
      <c r="D275" s="218" t="s">
        <v>162</v>
      </c>
      <c r="E275" s="219" t="s">
        <v>2439</v>
      </c>
      <c r="F275" s="220" t="s">
        <v>2440</v>
      </c>
      <c r="G275" s="221" t="s">
        <v>622</v>
      </c>
      <c r="H275" s="222">
        <v>3</v>
      </c>
      <c r="I275" s="223"/>
      <c r="J275" s="224">
        <f>ROUND(I275*H275,2)</f>
        <v>0</v>
      </c>
      <c r="K275" s="225"/>
      <c r="L275" s="45"/>
      <c r="M275" s="226" t="s">
        <v>1</v>
      </c>
      <c r="N275" s="227" t="s">
        <v>40</v>
      </c>
      <c r="O275" s="92"/>
      <c r="P275" s="228">
        <f>O275*H275</f>
        <v>0</v>
      </c>
      <c r="Q275" s="228">
        <v>0.00281</v>
      </c>
      <c r="R275" s="228">
        <f>Q275*H275</f>
        <v>0.00843</v>
      </c>
      <c r="S275" s="228">
        <v>0.069000000000000006</v>
      </c>
      <c r="T275" s="229">
        <f>S275*H275</f>
        <v>0.20700000000000002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164</v>
      </c>
      <c r="AT275" s="230" t="s">
        <v>162</v>
      </c>
      <c r="AU275" s="230" t="s">
        <v>85</v>
      </c>
      <c r="AY275" s="18" t="s">
        <v>161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83</v>
      </c>
      <c r="BK275" s="231">
        <f>ROUND(I275*H275,2)</f>
        <v>0</v>
      </c>
      <c r="BL275" s="18" t="s">
        <v>164</v>
      </c>
      <c r="BM275" s="230" t="s">
        <v>2441</v>
      </c>
    </row>
    <row r="276" s="13" customFormat="1">
      <c r="A276" s="13"/>
      <c r="B276" s="232"/>
      <c r="C276" s="233"/>
      <c r="D276" s="234" t="s">
        <v>165</v>
      </c>
      <c r="E276" s="235" t="s">
        <v>1</v>
      </c>
      <c r="F276" s="236" t="s">
        <v>2366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165</v>
      </c>
      <c r="AU276" s="242" t="s">
        <v>85</v>
      </c>
      <c r="AV276" s="13" t="s">
        <v>83</v>
      </c>
      <c r="AW276" s="13" t="s">
        <v>31</v>
      </c>
      <c r="AX276" s="13" t="s">
        <v>75</v>
      </c>
      <c r="AY276" s="242" t="s">
        <v>161</v>
      </c>
    </row>
    <row r="277" s="15" customFormat="1">
      <c r="A277" s="15"/>
      <c r="B277" s="254"/>
      <c r="C277" s="255"/>
      <c r="D277" s="234" t="s">
        <v>165</v>
      </c>
      <c r="E277" s="256" t="s">
        <v>1</v>
      </c>
      <c r="F277" s="257" t="s">
        <v>2442</v>
      </c>
      <c r="G277" s="255"/>
      <c r="H277" s="258">
        <v>3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165</v>
      </c>
      <c r="AU277" s="264" t="s">
        <v>85</v>
      </c>
      <c r="AV277" s="15" t="s">
        <v>85</v>
      </c>
      <c r="AW277" s="15" t="s">
        <v>31</v>
      </c>
      <c r="AX277" s="15" t="s">
        <v>83</v>
      </c>
      <c r="AY277" s="264" t="s">
        <v>161</v>
      </c>
    </row>
    <row r="278" s="2" customFormat="1" ht="44.25" customHeight="1">
      <c r="A278" s="39"/>
      <c r="B278" s="40"/>
      <c r="C278" s="218" t="s">
        <v>291</v>
      </c>
      <c r="D278" s="218" t="s">
        <v>162</v>
      </c>
      <c r="E278" s="219" t="s">
        <v>2443</v>
      </c>
      <c r="F278" s="220" t="s">
        <v>2444</v>
      </c>
      <c r="G278" s="221" t="s">
        <v>622</v>
      </c>
      <c r="H278" s="222">
        <v>0.40000000000000002</v>
      </c>
      <c r="I278" s="223"/>
      <c r="J278" s="224">
        <f>ROUND(I278*H278,2)</f>
        <v>0</v>
      </c>
      <c r="K278" s="225"/>
      <c r="L278" s="45"/>
      <c r="M278" s="226" t="s">
        <v>1</v>
      </c>
      <c r="N278" s="227" t="s">
        <v>40</v>
      </c>
      <c r="O278" s="92"/>
      <c r="P278" s="228">
        <f>O278*H278</f>
        <v>0</v>
      </c>
      <c r="Q278" s="228">
        <v>0.0033</v>
      </c>
      <c r="R278" s="228">
        <f>Q278*H278</f>
        <v>0.00132</v>
      </c>
      <c r="S278" s="228">
        <v>0.11</v>
      </c>
      <c r="T278" s="229">
        <f>S278*H278</f>
        <v>0.044000000000000004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164</v>
      </c>
      <c r="AT278" s="230" t="s">
        <v>162</v>
      </c>
      <c r="AU278" s="230" t="s">
        <v>85</v>
      </c>
      <c r="AY278" s="18" t="s">
        <v>161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83</v>
      </c>
      <c r="BK278" s="231">
        <f>ROUND(I278*H278,2)</f>
        <v>0</v>
      </c>
      <c r="BL278" s="18" t="s">
        <v>164</v>
      </c>
      <c r="BM278" s="230" t="s">
        <v>2445</v>
      </c>
    </row>
    <row r="279" s="13" customFormat="1">
      <c r="A279" s="13"/>
      <c r="B279" s="232"/>
      <c r="C279" s="233"/>
      <c r="D279" s="234" t="s">
        <v>165</v>
      </c>
      <c r="E279" s="235" t="s">
        <v>1</v>
      </c>
      <c r="F279" s="236" t="s">
        <v>2366</v>
      </c>
      <c r="G279" s="233"/>
      <c r="H279" s="235" t="s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165</v>
      </c>
      <c r="AU279" s="242" t="s">
        <v>85</v>
      </c>
      <c r="AV279" s="13" t="s">
        <v>83</v>
      </c>
      <c r="AW279" s="13" t="s">
        <v>31</v>
      </c>
      <c r="AX279" s="13" t="s">
        <v>75</v>
      </c>
      <c r="AY279" s="242" t="s">
        <v>161</v>
      </c>
    </row>
    <row r="280" s="15" customFormat="1">
      <c r="A280" s="15"/>
      <c r="B280" s="254"/>
      <c r="C280" s="255"/>
      <c r="D280" s="234" t="s">
        <v>165</v>
      </c>
      <c r="E280" s="256" t="s">
        <v>1</v>
      </c>
      <c r="F280" s="257" t="s">
        <v>2446</v>
      </c>
      <c r="G280" s="255"/>
      <c r="H280" s="258">
        <v>0.40000000000000002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4" t="s">
        <v>165</v>
      </c>
      <c r="AU280" s="264" t="s">
        <v>85</v>
      </c>
      <c r="AV280" s="15" t="s">
        <v>85</v>
      </c>
      <c r="AW280" s="15" t="s">
        <v>31</v>
      </c>
      <c r="AX280" s="15" t="s">
        <v>83</v>
      </c>
      <c r="AY280" s="264" t="s">
        <v>161</v>
      </c>
    </row>
    <row r="281" s="12" customFormat="1" ht="22.8" customHeight="1">
      <c r="A281" s="12"/>
      <c r="B281" s="204"/>
      <c r="C281" s="205"/>
      <c r="D281" s="206" t="s">
        <v>74</v>
      </c>
      <c r="E281" s="287" t="s">
        <v>1406</v>
      </c>
      <c r="F281" s="287" t="s">
        <v>1407</v>
      </c>
      <c r="G281" s="205"/>
      <c r="H281" s="205"/>
      <c r="I281" s="208"/>
      <c r="J281" s="288">
        <f>BK281</f>
        <v>0</v>
      </c>
      <c r="K281" s="205"/>
      <c r="L281" s="210"/>
      <c r="M281" s="211"/>
      <c r="N281" s="212"/>
      <c r="O281" s="212"/>
      <c r="P281" s="213">
        <f>SUM(P282:P286)</f>
        <v>0</v>
      </c>
      <c r="Q281" s="212"/>
      <c r="R281" s="213">
        <f>SUM(R282:R286)</f>
        <v>0</v>
      </c>
      <c r="S281" s="212"/>
      <c r="T281" s="214">
        <f>SUM(T282:T286)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5" t="s">
        <v>83</v>
      </c>
      <c r="AT281" s="216" t="s">
        <v>74</v>
      </c>
      <c r="AU281" s="216" t="s">
        <v>83</v>
      </c>
      <c r="AY281" s="215" t="s">
        <v>161</v>
      </c>
      <c r="BK281" s="217">
        <f>SUM(BK282:BK286)</f>
        <v>0</v>
      </c>
    </row>
    <row r="282" s="2" customFormat="1" ht="37.8" customHeight="1">
      <c r="A282" s="39"/>
      <c r="B282" s="40"/>
      <c r="C282" s="218" t="s">
        <v>398</v>
      </c>
      <c r="D282" s="218" t="s">
        <v>162</v>
      </c>
      <c r="E282" s="219" t="s">
        <v>2447</v>
      </c>
      <c r="F282" s="220" t="s">
        <v>2448</v>
      </c>
      <c r="G282" s="221" t="s">
        <v>328</v>
      </c>
      <c r="H282" s="222">
        <v>3.4969999999999999</v>
      </c>
      <c r="I282" s="223"/>
      <c r="J282" s="224">
        <f>ROUND(I282*H282,2)</f>
        <v>0</v>
      </c>
      <c r="K282" s="225"/>
      <c r="L282" s="45"/>
      <c r="M282" s="226" t="s">
        <v>1</v>
      </c>
      <c r="N282" s="227" t="s">
        <v>40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164</v>
      </c>
      <c r="AT282" s="230" t="s">
        <v>162</v>
      </c>
      <c r="AU282" s="230" t="s">
        <v>85</v>
      </c>
      <c r="AY282" s="18" t="s">
        <v>161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83</v>
      </c>
      <c r="BK282" s="231">
        <f>ROUND(I282*H282,2)</f>
        <v>0</v>
      </c>
      <c r="BL282" s="18" t="s">
        <v>164</v>
      </c>
      <c r="BM282" s="230" t="s">
        <v>2449</v>
      </c>
    </row>
    <row r="283" s="2" customFormat="1" ht="33" customHeight="1">
      <c r="A283" s="39"/>
      <c r="B283" s="40"/>
      <c r="C283" s="218" t="s">
        <v>309</v>
      </c>
      <c r="D283" s="218" t="s">
        <v>162</v>
      </c>
      <c r="E283" s="219" t="s">
        <v>1408</v>
      </c>
      <c r="F283" s="220" t="s">
        <v>1409</v>
      </c>
      <c r="G283" s="221" t="s">
        <v>328</v>
      </c>
      <c r="H283" s="222">
        <v>3.4969999999999999</v>
      </c>
      <c r="I283" s="223"/>
      <c r="J283" s="224">
        <f>ROUND(I283*H283,2)</f>
        <v>0</v>
      </c>
      <c r="K283" s="225"/>
      <c r="L283" s="45"/>
      <c r="M283" s="226" t="s">
        <v>1</v>
      </c>
      <c r="N283" s="227" t="s">
        <v>40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164</v>
      </c>
      <c r="AT283" s="230" t="s">
        <v>162</v>
      </c>
      <c r="AU283" s="230" t="s">
        <v>85</v>
      </c>
      <c r="AY283" s="18" t="s">
        <v>161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83</v>
      </c>
      <c r="BK283" s="231">
        <f>ROUND(I283*H283,2)</f>
        <v>0</v>
      </c>
      <c r="BL283" s="18" t="s">
        <v>164</v>
      </c>
      <c r="BM283" s="230" t="s">
        <v>2450</v>
      </c>
    </row>
    <row r="284" s="2" customFormat="1" ht="44.25" customHeight="1">
      <c r="A284" s="39"/>
      <c r="B284" s="40"/>
      <c r="C284" s="218" t="s">
        <v>412</v>
      </c>
      <c r="D284" s="218" t="s">
        <v>162</v>
      </c>
      <c r="E284" s="219" t="s">
        <v>2451</v>
      </c>
      <c r="F284" s="220" t="s">
        <v>2452</v>
      </c>
      <c r="G284" s="221" t="s">
        <v>328</v>
      </c>
      <c r="H284" s="222">
        <v>13.988</v>
      </c>
      <c r="I284" s="223"/>
      <c r="J284" s="224">
        <f>ROUND(I284*H284,2)</f>
        <v>0</v>
      </c>
      <c r="K284" s="225"/>
      <c r="L284" s="45"/>
      <c r="M284" s="226" t="s">
        <v>1</v>
      </c>
      <c r="N284" s="227" t="s">
        <v>40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164</v>
      </c>
      <c r="AT284" s="230" t="s">
        <v>162</v>
      </c>
      <c r="AU284" s="230" t="s">
        <v>85</v>
      </c>
      <c r="AY284" s="18" t="s">
        <v>161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83</v>
      </c>
      <c r="BK284" s="231">
        <f>ROUND(I284*H284,2)</f>
        <v>0</v>
      </c>
      <c r="BL284" s="18" t="s">
        <v>164</v>
      </c>
      <c r="BM284" s="230" t="s">
        <v>2453</v>
      </c>
    </row>
    <row r="285" s="15" customFormat="1">
      <c r="A285" s="15"/>
      <c r="B285" s="254"/>
      <c r="C285" s="255"/>
      <c r="D285" s="234" t="s">
        <v>165</v>
      </c>
      <c r="E285" s="256" t="s">
        <v>1</v>
      </c>
      <c r="F285" s="257" t="s">
        <v>2454</v>
      </c>
      <c r="G285" s="255"/>
      <c r="H285" s="258">
        <v>13.988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165</v>
      </c>
      <c r="AU285" s="264" t="s">
        <v>85</v>
      </c>
      <c r="AV285" s="15" t="s">
        <v>85</v>
      </c>
      <c r="AW285" s="15" t="s">
        <v>31</v>
      </c>
      <c r="AX285" s="15" t="s">
        <v>83</v>
      </c>
      <c r="AY285" s="264" t="s">
        <v>161</v>
      </c>
    </row>
    <row r="286" s="2" customFormat="1" ht="44.25" customHeight="1">
      <c r="A286" s="39"/>
      <c r="B286" s="40"/>
      <c r="C286" s="218" t="s">
        <v>318</v>
      </c>
      <c r="D286" s="218" t="s">
        <v>162</v>
      </c>
      <c r="E286" s="219" t="s">
        <v>2455</v>
      </c>
      <c r="F286" s="220" t="s">
        <v>2456</v>
      </c>
      <c r="G286" s="221" t="s">
        <v>328</v>
      </c>
      <c r="H286" s="222">
        <v>3.4969999999999999</v>
      </c>
      <c r="I286" s="223"/>
      <c r="J286" s="224">
        <f>ROUND(I286*H286,2)</f>
        <v>0</v>
      </c>
      <c r="K286" s="225"/>
      <c r="L286" s="45"/>
      <c r="M286" s="226" t="s">
        <v>1</v>
      </c>
      <c r="N286" s="227" t="s">
        <v>40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164</v>
      </c>
      <c r="AT286" s="230" t="s">
        <v>162</v>
      </c>
      <c r="AU286" s="230" t="s">
        <v>85</v>
      </c>
      <c r="AY286" s="18" t="s">
        <v>161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83</v>
      </c>
      <c r="BK286" s="231">
        <f>ROUND(I286*H286,2)</f>
        <v>0</v>
      </c>
      <c r="BL286" s="18" t="s">
        <v>164</v>
      </c>
      <c r="BM286" s="230" t="s">
        <v>2457</v>
      </c>
    </row>
    <row r="287" s="12" customFormat="1" ht="22.8" customHeight="1">
      <c r="A287" s="12"/>
      <c r="B287" s="204"/>
      <c r="C287" s="205"/>
      <c r="D287" s="206" t="s">
        <v>74</v>
      </c>
      <c r="E287" s="287" t="s">
        <v>2458</v>
      </c>
      <c r="F287" s="287" t="s">
        <v>2459</v>
      </c>
      <c r="G287" s="205"/>
      <c r="H287" s="205"/>
      <c r="I287" s="208"/>
      <c r="J287" s="288">
        <f>BK287</f>
        <v>0</v>
      </c>
      <c r="K287" s="205"/>
      <c r="L287" s="210"/>
      <c r="M287" s="211"/>
      <c r="N287" s="212"/>
      <c r="O287" s="212"/>
      <c r="P287" s="213">
        <f>P288</f>
        <v>0</v>
      </c>
      <c r="Q287" s="212"/>
      <c r="R287" s="213">
        <f>R288</f>
        <v>0</v>
      </c>
      <c r="S287" s="212"/>
      <c r="T287" s="214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5" t="s">
        <v>83</v>
      </c>
      <c r="AT287" s="216" t="s">
        <v>74</v>
      </c>
      <c r="AU287" s="216" t="s">
        <v>83</v>
      </c>
      <c r="AY287" s="215" t="s">
        <v>161</v>
      </c>
      <c r="BK287" s="217">
        <f>BK288</f>
        <v>0</v>
      </c>
    </row>
    <row r="288" s="2" customFormat="1" ht="55.5" customHeight="1">
      <c r="A288" s="39"/>
      <c r="B288" s="40"/>
      <c r="C288" s="218" t="s">
        <v>428</v>
      </c>
      <c r="D288" s="218" t="s">
        <v>162</v>
      </c>
      <c r="E288" s="219" t="s">
        <v>2460</v>
      </c>
      <c r="F288" s="220" t="s">
        <v>2461</v>
      </c>
      <c r="G288" s="221" t="s">
        <v>328</v>
      </c>
      <c r="H288" s="222">
        <v>1.5629999999999999</v>
      </c>
      <c r="I288" s="223"/>
      <c r="J288" s="224">
        <f>ROUND(I288*H288,2)</f>
        <v>0</v>
      </c>
      <c r="K288" s="225"/>
      <c r="L288" s="45"/>
      <c r="M288" s="226" t="s">
        <v>1</v>
      </c>
      <c r="N288" s="227" t="s">
        <v>40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164</v>
      </c>
      <c r="AT288" s="230" t="s">
        <v>162</v>
      </c>
      <c r="AU288" s="230" t="s">
        <v>85</v>
      </c>
      <c r="AY288" s="18" t="s">
        <v>161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83</v>
      </c>
      <c r="BK288" s="231">
        <f>ROUND(I288*H288,2)</f>
        <v>0</v>
      </c>
      <c r="BL288" s="18" t="s">
        <v>164</v>
      </c>
      <c r="BM288" s="230" t="s">
        <v>2462</v>
      </c>
    </row>
    <row r="289" s="12" customFormat="1" ht="25.92" customHeight="1">
      <c r="A289" s="12"/>
      <c r="B289" s="204"/>
      <c r="C289" s="205"/>
      <c r="D289" s="206" t="s">
        <v>74</v>
      </c>
      <c r="E289" s="207" t="s">
        <v>1414</v>
      </c>
      <c r="F289" s="207" t="s">
        <v>1415</v>
      </c>
      <c r="G289" s="205"/>
      <c r="H289" s="205"/>
      <c r="I289" s="208"/>
      <c r="J289" s="209">
        <f>BK289</f>
        <v>0</v>
      </c>
      <c r="K289" s="205"/>
      <c r="L289" s="210"/>
      <c r="M289" s="211"/>
      <c r="N289" s="212"/>
      <c r="O289" s="212"/>
      <c r="P289" s="213">
        <f>P290+P314+P336+P344+P348+P391+P396+P400+P405</f>
        <v>0</v>
      </c>
      <c r="Q289" s="212"/>
      <c r="R289" s="213">
        <f>R290+R314+R336+R344+R348+R391+R396+R400+R405</f>
        <v>1.8477300000000001</v>
      </c>
      <c r="S289" s="212"/>
      <c r="T289" s="214">
        <f>T290+T314+T336+T344+T348+T391+T396+T400+T405</f>
        <v>0.62910999999999995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5" t="s">
        <v>85</v>
      </c>
      <c r="AT289" s="216" t="s">
        <v>74</v>
      </c>
      <c r="AU289" s="216" t="s">
        <v>75</v>
      </c>
      <c r="AY289" s="215" t="s">
        <v>161</v>
      </c>
      <c r="BK289" s="217">
        <f>BK290+BK314+BK336+BK344+BK348+BK391+BK396+BK400+BK405</f>
        <v>0</v>
      </c>
    </row>
    <row r="290" s="12" customFormat="1" ht="22.8" customHeight="1">
      <c r="A290" s="12"/>
      <c r="B290" s="204"/>
      <c r="C290" s="205"/>
      <c r="D290" s="206" t="s">
        <v>74</v>
      </c>
      <c r="E290" s="287" t="s">
        <v>2463</v>
      </c>
      <c r="F290" s="287" t="s">
        <v>2464</v>
      </c>
      <c r="G290" s="205"/>
      <c r="H290" s="205"/>
      <c r="I290" s="208"/>
      <c r="J290" s="288">
        <f>BK290</f>
        <v>0</v>
      </c>
      <c r="K290" s="205"/>
      <c r="L290" s="210"/>
      <c r="M290" s="211"/>
      <c r="N290" s="212"/>
      <c r="O290" s="212"/>
      <c r="P290" s="213">
        <f>SUM(P291:P313)</f>
        <v>0</v>
      </c>
      <c r="Q290" s="212"/>
      <c r="R290" s="213">
        <f>SUM(R291:R313)</f>
        <v>0.35489999999999999</v>
      </c>
      <c r="S290" s="212"/>
      <c r="T290" s="214">
        <f>SUM(T291:T313)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5" t="s">
        <v>85</v>
      </c>
      <c r="AT290" s="216" t="s">
        <v>74</v>
      </c>
      <c r="AU290" s="216" t="s">
        <v>83</v>
      </c>
      <c r="AY290" s="215" t="s">
        <v>161</v>
      </c>
      <c r="BK290" s="217">
        <f>SUM(BK291:BK313)</f>
        <v>0</v>
      </c>
    </row>
    <row r="291" s="2" customFormat="1" ht="21.75" customHeight="1">
      <c r="A291" s="39"/>
      <c r="B291" s="40"/>
      <c r="C291" s="218" t="s">
        <v>324</v>
      </c>
      <c r="D291" s="218" t="s">
        <v>162</v>
      </c>
      <c r="E291" s="219" t="s">
        <v>2465</v>
      </c>
      <c r="F291" s="220" t="s">
        <v>2466</v>
      </c>
      <c r="G291" s="221" t="s">
        <v>622</v>
      </c>
      <c r="H291" s="222">
        <v>73</v>
      </c>
      <c r="I291" s="223"/>
      <c r="J291" s="224">
        <f>ROUND(I291*H291,2)</f>
        <v>0</v>
      </c>
      <c r="K291" s="225"/>
      <c r="L291" s="45"/>
      <c r="M291" s="226" t="s">
        <v>1</v>
      </c>
      <c r="N291" s="227" t="s">
        <v>40</v>
      </c>
      <c r="O291" s="92"/>
      <c r="P291" s="228">
        <f>O291*H291</f>
        <v>0</v>
      </c>
      <c r="Q291" s="228">
        <v>0.00142</v>
      </c>
      <c r="R291" s="228">
        <f>Q291*H291</f>
        <v>0.10366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254</v>
      </c>
      <c r="AT291" s="230" t="s">
        <v>162</v>
      </c>
      <c r="AU291" s="230" t="s">
        <v>85</v>
      </c>
      <c r="AY291" s="18" t="s">
        <v>161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83</v>
      </c>
      <c r="BK291" s="231">
        <f>ROUND(I291*H291,2)</f>
        <v>0</v>
      </c>
      <c r="BL291" s="18" t="s">
        <v>254</v>
      </c>
      <c r="BM291" s="230" t="s">
        <v>2467</v>
      </c>
    </row>
    <row r="292" s="2" customFormat="1" ht="21.75" customHeight="1">
      <c r="A292" s="39"/>
      <c r="B292" s="40"/>
      <c r="C292" s="218" t="s">
        <v>438</v>
      </c>
      <c r="D292" s="218" t="s">
        <v>162</v>
      </c>
      <c r="E292" s="219" t="s">
        <v>2468</v>
      </c>
      <c r="F292" s="220" t="s">
        <v>2469</v>
      </c>
      <c r="G292" s="221" t="s">
        <v>622</v>
      </c>
      <c r="H292" s="222">
        <v>43</v>
      </c>
      <c r="I292" s="223"/>
      <c r="J292" s="224">
        <f>ROUND(I292*H292,2)</f>
        <v>0</v>
      </c>
      <c r="K292" s="225"/>
      <c r="L292" s="45"/>
      <c r="M292" s="226" t="s">
        <v>1</v>
      </c>
      <c r="N292" s="227" t="s">
        <v>40</v>
      </c>
      <c r="O292" s="92"/>
      <c r="P292" s="228">
        <f>O292*H292</f>
        <v>0</v>
      </c>
      <c r="Q292" s="228">
        <v>0.00197</v>
      </c>
      <c r="R292" s="228">
        <f>Q292*H292</f>
        <v>0.084709999999999994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254</v>
      </c>
      <c r="AT292" s="230" t="s">
        <v>162</v>
      </c>
      <c r="AU292" s="230" t="s">
        <v>85</v>
      </c>
      <c r="AY292" s="18" t="s">
        <v>161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83</v>
      </c>
      <c r="BK292" s="231">
        <f>ROUND(I292*H292,2)</f>
        <v>0</v>
      </c>
      <c r="BL292" s="18" t="s">
        <v>254</v>
      </c>
      <c r="BM292" s="230" t="s">
        <v>2470</v>
      </c>
    </row>
    <row r="293" s="2" customFormat="1" ht="21.75" customHeight="1">
      <c r="A293" s="39"/>
      <c r="B293" s="40"/>
      <c r="C293" s="218" t="s">
        <v>329</v>
      </c>
      <c r="D293" s="218" t="s">
        <v>162</v>
      </c>
      <c r="E293" s="219" t="s">
        <v>2471</v>
      </c>
      <c r="F293" s="220" t="s">
        <v>2472</v>
      </c>
      <c r="G293" s="221" t="s">
        <v>622</v>
      </c>
      <c r="H293" s="222">
        <v>11</v>
      </c>
      <c r="I293" s="223"/>
      <c r="J293" s="224">
        <f>ROUND(I293*H293,2)</f>
        <v>0</v>
      </c>
      <c r="K293" s="225"/>
      <c r="L293" s="45"/>
      <c r="M293" s="226" t="s">
        <v>1</v>
      </c>
      <c r="N293" s="227" t="s">
        <v>40</v>
      </c>
      <c r="O293" s="92"/>
      <c r="P293" s="228">
        <f>O293*H293</f>
        <v>0</v>
      </c>
      <c r="Q293" s="228">
        <v>0.0030400000000000002</v>
      </c>
      <c r="R293" s="228">
        <f>Q293*H293</f>
        <v>0.033440000000000004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254</v>
      </c>
      <c r="AT293" s="230" t="s">
        <v>162</v>
      </c>
      <c r="AU293" s="230" t="s">
        <v>85</v>
      </c>
      <c r="AY293" s="18" t="s">
        <v>161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83</v>
      </c>
      <c r="BK293" s="231">
        <f>ROUND(I293*H293,2)</f>
        <v>0</v>
      </c>
      <c r="BL293" s="18" t="s">
        <v>254</v>
      </c>
      <c r="BM293" s="230" t="s">
        <v>2473</v>
      </c>
    </row>
    <row r="294" s="2" customFormat="1" ht="24.15" customHeight="1">
      <c r="A294" s="39"/>
      <c r="B294" s="40"/>
      <c r="C294" s="218" t="s">
        <v>447</v>
      </c>
      <c r="D294" s="218" t="s">
        <v>162</v>
      </c>
      <c r="E294" s="219" t="s">
        <v>2474</v>
      </c>
      <c r="F294" s="220" t="s">
        <v>2475</v>
      </c>
      <c r="G294" s="221" t="s">
        <v>622</v>
      </c>
      <c r="H294" s="222">
        <v>8</v>
      </c>
      <c r="I294" s="223"/>
      <c r="J294" s="224">
        <f>ROUND(I294*H294,2)</f>
        <v>0</v>
      </c>
      <c r="K294" s="225"/>
      <c r="L294" s="45"/>
      <c r="M294" s="226" t="s">
        <v>1</v>
      </c>
      <c r="N294" s="227" t="s">
        <v>40</v>
      </c>
      <c r="O294" s="92"/>
      <c r="P294" s="228">
        <f>O294*H294</f>
        <v>0</v>
      </c>
      <c r="Q294" s="228">
        <v>0.00063000000000000003</v>
      </c>
      <c r="R294" s="228">
        <f>Q294*H294</f>
        <v>0.0050400000000000002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254</v>
      </c>
      <c r="AT294" s="230" t="s">
        <v>162</v>
      </c>
      <c r="AU294" s="230" t="s">
        <v>85</v>
      </c>
      <c r="AY294" s="18" t="s">
        <v>161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83</v>
      </c>
      <c r="BK294" s="231">
        <f>ROUND(I294*H294,2)</f>
        <v>0</v>
      </c>
      <c r="BL294" s="18" t="s">
        <v>254</v>
      </c>
      <c r="BM294" s="230" t="s">
        <v>2476</v>
      </c>
    </row>
    <row r="295" s="2" customFormat="1" ht="24.15" customHeight="1">
      <c r="A295" s="39"/>
      <c r="B295" s="40"/>
      <c r="C295" s="218" t="s">
        <v>338</v>
      </c>
      <c r="D295" s="218" t="s">
        <v>162</v>
      </c>
      <c r="E295" s="219" t="s">
        <v>2477</v>
      </c>
      <c r="F295" s="220" t="s">
        <v>2478</v>
      </c>
      <c r="G295" s="221" t="s">
        <v>622</v>
      </c>
      <c r="H295" s="222">
        <v>23</v>
      </c>
      <c r="I295" s="223"/>
      <c r="J295" s="224">
        <f>ROUND(I295*H295,2)</f>
        <v>0</v>
      </c>
      <c r="K295" s="225"/>
      <c r="L295" s="45"/>
      <c r="M295" s="226" t="s">
        <v>1</v>
      </c>
      <c r="N295" s="227" t="s">
        <v>40</v>
      </c>
      <c r="O295" s="92"/>
      <c r="P295" s="228">
        <f>O295*H295</f>
        <v>0</v>
      </c>
      <c r="Q295" s="228">
        <v>0.0012999999999999999</v>
      </c>
      <c r="R295" s="228">
        <f>Q295*H295</f>
        <v>0.029899999999999999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254</v>
      </c>
      <c r="AT295" s="230" t="s">
        <v>162</v>
      </c>
      <c r="AU295" s="230" t="s">
        <v>85</v>
      </c>
      <c r="AY295" s="18" t="s">
        <v>161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83</v>
      </c>
      <c r="BK295" s="231">
        <f>ROUND(I295*H295,2)</f>
        <v>0</v>
      </c>
      <c r="BL295" s="18" t="s">
        <v>254</v>
      </c>
      <c r="BM295" s="230" t="s">
        <v>2479</v>
      </c>
    </row>
    <row r="296" s="2" customFormat="1" ht="21.75" customHeight="1">
      <c r="A296" s="39"/>
      <c r="B296" s="40"/>
      <c r="C296" s="218" t="s">
        <v>458</v>
      </c>
      <c r="D296" s="218" t="s">
        <v>162</v>
      </c>
      <c r="E296" s="219" t="s">
        <v>2480</v>
      </c>
      <c r="F296" s="220" t="s">
        <v>2481</v>
      </c>
      <c r="G296" s="221" t="s">
        <v>622</v>
      </c>
      <c r="H296" s="222">
        <v>38</v>
      </c>
      <c r="I296" s="223"/>
      <c r="J296" s="224">
        <f>ROUND(I296*H296,2)</f>
        <v>0</v>
      </c>
      <c r="K296" s="225"/>
      <c r="L296" s="45"/>
      <c r="M296" s="226" t="s">
        <v>1</v>
      </c>
      <c r="N296" s="227" t="s">
        <v>40</v>
      </c>
      <c r="O296" s="92"/>
      <c r="P296" s="228">
        <f>O296*H296</f>
        <v>0</v>
      </c>
      <c r="Q296" s="228">
        <v>0.00042999999999999999</v>
      </c>
      <c r="R296" s="228">
        <f>Q296*H296</f>
        <v>0.01634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254</v>
      </c>
      <c r="AT296" s="230" t="s">
        <v>162</v>
      </c>
      <c r="AU296" s="230" t="s">
        <v>85</v>
      </c>
      <c r="AY296" s="18" t="s">
        <v>161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83</v>
      </c>
      <c r="BK296" s="231">
        <f>ROUND(I296*H296,2)</f>
        <v>0</v>
      </c>
      <c r="BL296" s="18" t="s">
        <v>254</v>
      </c>
      <c r="BM296" s="230" t="s">
        <v>2482</v>
      </c>
    </row>
    <row r="297" s="2" customFormat="1" ht="21.75" customHeight="1">
      <c r="A297" s="39"/>
      <c r="B297" s="40"/>
      <c r="C297" s="218" t="s">
        <v>344</v>
      </c>
      <c r="D297" s="218" t="s">
        <v>162</v>
      </c>
      <c r="E297" s="219" t="s">
        <v>2483</v>
      </c>
      <c r="F297" s="220" t="s">
        <v>2484</v>
      </c>
      <c r="G297" s="221" t="s">
        <v>622</v>
      </c>
      <c r="H297" s="222">
        <v>11</v>
      </c>
      <c r="I297" s="223"/>
      <c r="J297" s="224">
        <f>ROUND(I297*H297,2)</f>
        <v>0</v>
      </c>
      <c r="K297" s="225"/>
      <c r="L297" s="45"/>
      <c r="M297" s="226" t="s">
        <v>1</v>
      </c>
      <c r="N297" s="227" t="s">
        <v>40</v>
      </c>
      <c r="O297" s="92"/>
      <c r="P297" s="228">
        <f>O297*H297</f>
        <v>0</v>
      </c>
      <c r="Q297" s="228">
        <v>0.00050000000000000001</v>
      </c>
      <c r="R297" s="228">
        <f>Q297*H297</f>
        <v>0.0054999999999999997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254</v>
      </c>
      <c r="AT297" s="230" t="s">
        <v>162</v>
      </c>
      <c r="AU297" s="230" t="s">
        <v>85</v>
      </c>
      <c r="AY297" s="18" t="s">
        <v>161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83</v>
      </c>
      <c r="BK297" s="231">
        <f>ROUND(I297*H297,2)</f>
        <v>0</v>
      </c>
      <c r="BL297" s="18" t="s">
        <v>254</v>
      </c>
      <c r="BM297" s="230" t="s">
        <v>2485</v>
      </c>
    </row>
    <row r="298" s="2" customFormat="1" ht="24.15" customHeight="1">
      <c r="A298" s="39"/>
      <c r="B298" s="40"/>
      <c r="C298" s="218" t="s">
        <v>481</v>
      </c>
      <c r="D298" s="218" t="s">
        <v>162</v>
      </c>
      <c r="E298" s="219" t="s">
        <v>2486</v>
      </c>
      <c r="F298" s="220" t="s">
        <v>2487</v>
      </c>
      <c r="G298" s="221" t="s">
        <v>431</v>
      </c>
      <c r="H298" s="222">
        <v>25</v>
      </c>
      <c r="I298" s="223"/>
      <c r="J298" s="224">
        <f>ROUND(I298*H298,2)</f>
        <v>0</v>
      </c>
      <c r="K298" s="225"/>
      <c r="L298" s="45"/>
      <c r="M298" s="226" t="s">
        <v>1</v>
      </c>
      <c r="N298" s="227" t="s">
        <v>40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254</v>
      </c>
      <c r="AT298" s="230" t="s">
        <v>162</v>
      </c>
      <c r="AU298" s="230" t="s">
        <v>85</v>
      </c>
      <c r="AY298" s="18" t="s">
        <v>161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83</v>
      </c>
      <c r="BK298" s="231">
        <f>ROUND(I298*H298,2)</f>
        <v>0</v>
      </c>
      <c r="BL298" s="18" t="s">
        <v>254</v>
      </c>
      <c r="BM298" s="230" t="s">
        <v>2488</v>
      </c>
    </row>
    <row r="299" s="2" customFormat="1" ht="24.15" customHeight="1">
      <c r="A299" s="39"/>
      <c r="B299" s="40"/>
      <c r="C299" s="218" t="s">
        <v>348</v>
      </c>
      <c r="D299" s="218" t="s">
        <v>162</v>
      </c>
      <c r="E299" s="219" t="s">
        <v>2489</v>
      </c>
      <c r="F299" s="220" t="s">
        <v>2490</v>
      </c>
      <c r="G299" s="221" t="s">
        <v>431</v>
      </c>
      <c r="H299" s="222">
        <v>15</v>
      </c>
      <c r="I299" s="223"/>
      <c r="J299" s="224">
        <f>ROUND(I299*H299,2)</f>
        <v>0</v>
      </c>
      <c r="K299" s="225"/>
      <c r="L299" s="45"/>
      <c r="M299" s="226" t="s">
        <v>1</v>
      </c>
      <c r="N299" s="227" t="s">
        <v>40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254</v>
      </c>
      <c r="AT299" s="230" t="s">
        <v>162</v>
      </c>
      <c r="AU299" s="230" t="s">
        <v>85</v>
      </c>
      <c r="AY299" s="18" t="s">
        <v>161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83</v>
      </c>
      <c r="BK299" s="231">
        <f>ROUND(I299*H299,2)</f>
        <v>0</v>
      </c>
      <c r="BL299" s="18" t="s">
        <v>254</v>
      </c>
      <c r="BM299" s="230" t="s">
        <v>2491</v>
      </c>
    </row>
    <row r="300" s="2" customFormat="1" ht="24.15" customHeight="1">
      <c r="A300" s="39"/>
      <c r="B300" s="40"/>
      <c r="C300" s="218" t="s">
        <v>520</v>
      </c>
      <c r="D300" s="218" t="s">
        <v>162</v>
      </c>
      <c r="E300" s="219" t="s">
        <v>2492</v>
      </c>
      <c r="F300" s="220" t="s">
        <v>2493</v>
      </c>
      <c r="G300" s="221" t="s">
        <v>431</v>
      </c>
      <c r="H300" s="222">
        <v>19</v>
      </c>
      <c r="I300" s="223"/>
      <c r="J300" s="224">
        <f>ROUND(I300*H300,2)</f>
        <v>0</v>
      </c>
      <c r="K300" s="225"/>
      <c r="L300" s="45"/>
      <c r="M300" s="226" t="s">
        <v>1</v>
      </c>
      <c r="N300" s="227" t="s">
        <v>40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254</v>
      </c>
      <c r="AT300" s="230" t="s">
        <v>162</v>
      </c>
      <c r="AU300" s="230" t="s">
        <v>85</v>
      </c>
      <c r="AY300" s="18" t="s">
        <v>161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83</v>
      </c>
      <c r="BK300" s="231">
        <f>ROUND(I300*H300,2)</f>
        <v>0</v>
      </c>
      <c r="BL300" s="18" t="s">
        <v>254</v>
      </c>
      <c r="BM300" s="230" t="s">
        <v>2494</v>
      </c>
    </row>
    <row r="301" s="2" customFormat="1" ht="24.15" customHeight="1">
      <c r="A301" s="39"/>
      <c r="B301" s="40"/>
      <c r="C301" s="218" t="s">
        <v>352</v>
      </c>
      <c r="D301" s="218" t="s">
        <v>162</v>
      </c>
      <c r="E301" s="219" t="s">
        <v>2495</v>
      </c>
      <c r="F301" s="220" t="s">
        <v>2496</v>
      </c>
      <c r="G301" s="221" t="s">
        <v>431</v>
      </c>
      <c r="H301" s="222">
        <v>3</v>
      </c>
      <c r="I301" s="223"/>
      <c r="J301" s="224">
        <f>ROUND(I301*H301,2)</f>
        <v>0</v>
      </c>
      <c r="K301" s="225"/>
      <c r="L301" s="45"/>
      <c r="M301" s="226" t="s">
        <v>1</v>
      </c>
      <c r="N301" s="227" t="s">
        <v>40</v>
      </c>
      <c r="O301" s="92"/>
      <c r="P301" s="228">
        <f>O301*H301</f>
        <v>0</v>
      </c>
      <c r="Q301" s="228">
        <v>0.00089999999999999998</v>
      </c>
      <c r="R301" s="228">
        <f>Q301*H301</f>
        <v>0.0027000000000000001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254</v>
      </c>
      <c r="AT301" s="230" t="s">
        <v>162</v>
      </c>
      <c r="AU301" s="230" t="s">
        <v>85</v>
      </c>
      <c r="AY301" s="18" t="s">
        <v>161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83</v>
      </c>
      <c r="BK301" s="231">
        <f>ROUND(I301*H301,2)</f>
        <v>0</v>
      </c>
      <c r="BL301" s="18" t="s">
        <v>254</v>
      </c>
      <c r="BM301" s="230" t="s">
        <v>2497</v>
      </c>
    </row>
    <row r="302" s="2" customFormat="1" ht="24.15" customHeight="1">
      <c r="A302" s="39"/>
      <c r="B302" s="40"/>
      <c r="C302" s="218" t="s">
        <v>548</v>
      </c>
      <c r="D302" s="218" t="s">
        <v>162</v>
      </c>
      <c r="E302" s="219" t="s">
        <v>2498</v>
      </c>
      <c r="F302" s="220" t="s">
        <v>2499</v>
      </c>
      <c r="G302" s="221" t="s">
        <v>431</v>
      </c>
      <c r="H302" s="222">
        <v>3</v>
      </c>
      <c r="I302" s="223"/>
      <c r="J302" s="224">
        <f>ROUND(I302*H302,2)</f>
        <v>0</v>
      </c>
      <c r="K302" s="225"/>
      <c r="L302" s="45"/>
      <c r="M302" s="226" t="s">
        <v>1</v>
      </c>
      <c r="N302" s="227" t="s">
        <v>40</v>
      </c>
      <c r="O302" s="92"/>
      <c r="P302" s="228">
        <f>O302*H302</f>
        <v>0</v>
      </c>
      <c r="Q302" s="228">
        <v>0.00148</v>
      </c>
      <c r="R302" s="228">
        <f>Q302*H302</f>
        <v>0.0044399999999999995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254</v>
      </c>
      <c r="AT302" s="230" t="s">
        <v>162</v>
      </c>
      <c r="AU302" s="230" t="s">
        <v>85</v>
      </c>
      <c r="AY302" s="18" t="s">
        <v>161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83</v>
      </c>
      <c r="BK302" s="231">
        <f>ROUND(I302*H302,2)</f>
        <v>0</v>
      </c>
      <c r="BL302" s="18" t="s">
        <v>254</v>
      </c>
      <c r="BM302" s="230" t="s">
        <v>2500</v>
      </c>
    </row>
    <row r="303" s="2" customFormat="1" ht="33" customHeight="1">
      <c r="A303" s="39"/>
      <c r="B303" s="40"/>
      <c r="C303" s="218" t="s">
        <v>355</v>
      </c>
      <c r="D303" s="218" t="s">
        <v>162</v>
      </c>
      <c r="E303" s="219" t="s">
        <v>2501</v>
      </c>
      <c r="F303" s="220" t="s">
        <v>2502</v>
      </c>
      <c r="G303" s="221" t="s">
        <v>1168</v>
      </c>
      <c r="H303" s="222">
        <v>7</v>
      </c>
      <c r="I303" s="223"/>
      <c r="J303" s="224">
        <f>ROUND(I303*H303,2)</f>
        <v>0</v>
      </c>
      <c r="K303" s="225"/>
      <c r="L303" s="45"/>
      <c r="M303" s="226" t="s">
        <v>1</v>
      </c>
      <c r="N303" s="227" t="s">
        <v>40</v>
      </c>
      <c r="O303" s="92"/>
      <c r="P303" s="228">
        <f>O303*H303</f>
        <v>0</v>
      </c>
      <c r="Q303" s="228">
        <v>0.002</v>
      </c>
      <c r="R303" s="228">
        <f>Q303*H303</f>
        <v>0.014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254</v>
      </c>
      <c r="AT303" s="230" t="s">
        <v>162</v>
      </c>
      <c r="AU303" s="230" t="s">
        <v>85</v>
      </c>
      <c r="AY303" s="18" t="s">
        <v>161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83</v>
      </c>
      <c r="BK303" s="231">
        <f>ROUND(I303*H303,2)</f>
        <v>0</v>
      </c>
      <c r="BL303" s="18" t="s">
        <v>254</v>
      </c>
      <c r="BM303" s="230" t="s">
        <v>2503</v>
      </c>
    </row>
    <row r="304" s="2" customFormat="1" ht="24.15" customHeight="1">
      <c r="A304" s="39"/>
      <c r="B304" s="40"/>
      <c r="C304" s="218" t="s">
        <v>584</v>
      </c>
      <c r="D304" s="218" t="s">
        <v>162</v>
      </c>
      <c r="E304" s="219" t="s">
        <v>2504</v>
      </c>
      <c r="F304" s="220" t="s">
        <v>2505</v>
      </c>
      <c r="G304" s="221" t="s">
        <v>1168</v>
      </c>
      <c r="H304" s="222">
        <v>3</v>
      </c>
      <c r="I304" s="223"/>
      <c r="J304" s="224">
        <f>ROUND(I304*H304,2)</f>
        <v>0</v>
      </c>
      <c r="K304" s="225"/>
      <c r="L304" s="45"/>
      <c r="M304" s="226" t="s">
        <v>1</v>
      </c>
      <c r="N304" s="227" t="s">
        <v>40</v>
      </c>
      <c r="O304" s="92"/>
      <c r="P304" s="228">
        <f>O304*H304</f>
        <v>0</v>
      </c>
      <c r="Q304" s="228">
        <v>0.001</v>
      </c>
      <c r="R304" s="228">
        <f>Q304*H304</f>
        <v>0.0030000000000000001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254</v>
      </c>
      <c r="AT304" s="230" t="s">
        <v>162</v>
      </c>
      <c r="AU304" s="230" t="s">
        <v>85</v>
      </c>
      <c r="AY304" s="18" t="s">
        <v>161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83</v>
      </c>
      <c r="BK304" s="231">
        <f>ROUND(I304*H304,2)</f>
        <v>0</v>
      </c>
      <c r="BL304" s="18" t="s">
        <v>254</v>
      </c>
      <c r="BM304" s="230" t="s">
        <v>2506</v>
      </c>
    </row>
    <row r="305" s="2" customFormat="1" ht="16.5" customHeight="1">
      <c r="A305" s="39"/>
      <c r="B305" s="40"/>
      <c r="C305" s="218" t="s">
        <v>360</v>
      </c>
      <c r="D305" s="218" t="s">
        <v>162</v>
      </c>
      <c r="E305" s="219" t="s">
        <v>2507</v>
      </c>
      <c r="F305" s="220" t="s">
        <v>2508</v>
      </c>
      <c r="G305" s="221" t="s">
        <v>2105</v>
      </c>
      <c r="H305" s="222">
        <v>2</v>
      </c>
      <c r="I305" s="223"/>
      <c r="J305" s="224">
        <f>ROUND(I305*H305,2)</f>
        <v>0</v>
      </c>
      <c r="K305" s="225"/>
      <c r="L305" s="45"/>
      <c r="M305" s="226" t="s">
        <v>1</v>
      </c>
      <c r="N305" s="227" t="s">
        <v>40</v>
      </c>
      <c r="O305" s="92"/>
      <c r="P305" s="228">
        <f>O305*H305</f>
        <v>0</v>
      </c>
      <c r="Q305" s="228">
        <v>0.001</v>
      </c>
      <c r="R305" s="228">
        <f>Q305*H305</f>
        <v>0.002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254</v>
      </c>
      <c r="AT305" s="230" t="s">
        <v>162</v>
      </c>
      <c r="AU305" s="230" t="s">
        <v>85</v>
      </c>
      <c r="AY305" s="18" t="s">
        <v>161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83</v>
      </c>
      <c r="BK305" s="231">
        <f>ROUND(I305*H305,2)</f>
        <v>0</v>
      </c>
      <c r="BL305" s="18" t="s">
        <v>254</v>
      </c>
      <c r="BM305" s="230" t="s">
        <v>2509</v>
      </c>
    </row>
    <row r="306" s="2" customFormat="1" ht="33" customHeight="1">
      <c r="A306" s="39"/>
      <c r="B306" s="40"/>
      <c r="C306" s="218" t="s">
        <v>597</v>
      </c>
      <c r="D306" s="218" t="s">
        <v>162</v>
      </c>
      <c r="E306" s="219" t="s">
        <v>2510</v>
      </c>
      <c r="F306" s="220" t="s">
        <v>2511</v>
      </c>
      <c r="G306" s="221" t="s">
        <v>431</v>
      </c>
      <c r="H306" s="222">
        <v>3</v>
      </c>
      <c r="I306" s="223"/>
      <c r="J306" s="224">
        <f>ROUND(I306*H306,2)</f>
        <v>0</v>
      </c>
      <c r="K306" s="225"/>
      <c r="L306" s="45"/>
      <c r="M306" s="226" t="s">
        <v>1</v>
      </c>
      <c r="N306" s="227" t="s">
        <v>40</v>
      </c>
      <c r="O306" s="92"/>
      <c r="P306" s="228">
        <f>O306*H306</f>
        <v>0</v>
      </c>
      <c r="Q306" s="228">
        <v>0.00014999999999999999</v>
      </c>
      <c r="R306" s="228">
        <f>Q306*H306</f>
        <v>0.00044999999999999999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254</v>
      </c>
      <c r="AT306" s="230" t="s">
        <v>162</v>
      </c>
      <c r="AU306" s="230" t="s">
        <v>85</v>
      </c>
      <c r="AY306" s="18" t="s">
        <v>161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83</v>
      </c>
      <c r="BK306" s="231">
        <f>ROUND(I306*H306,2)</f>
        <v>0</v>
      </c>
      <c r="BL306" s="18" t="s">
        <v>254</v>
      </c>
      <c r="BM306" s="230" t="s">
        <v>2512</v>
      </c>
    </row>
    <row r="307" s="2" customFormat="1" ht="24.15" customHeight="1">
      <c r="A307" s="39"/>
      <c r="B307" s="40"/>
      <c r="C307" s="276" t="s">
        <v>366</v>
      </c>
      <c r="D307" s="276" t="s">
        <v>656</v>
      </c>
      <c r="E307" s="277" t="s">
        <v>2513</v>
      </c>
      <c r="F307" s="278" t="s">
        <v>2514</v>
      </c>
      <c r="G307" s="279" t="s">
        <v>1168</v>
      </c>
      <c r="H307" s="280">
        <v>1</v>
      </c>
      <c r="I307" s="281"/>
      <c r="J307" s="282">
        <f>ROUND(I307*H307,2)</f>
        <v>0</v>
      </c>
      <c r="K307" s="283"/>
      <c r="L307" s="284"/>
      <c r="M307" s="285" t="s">
        <v>1</v>
      </c>
      <c r="N307" s="286" t="s">
        <v>40</v>
      </c>
      <c r="O307" s="92"/>
      <c r="P307" s="228">
        <f>O307*H307</f>
        <v>0</v>
      </c>
      <c r="Q307" s="228">
        <v>0.0040000000000000001</v>
      </c>
      <c r="R307" s="228">
        <f>Q307*H307</f>
        <v>0.0040000000000000001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318</v>
      </c>
      <c r="AT307" s="230" t="s">
        <v>656</v>
      </c>
      <c r="AU307" s="230" t="s">
        <v>85</v>
      </c>
      <c r="AY307" s="18" t="s">
        <v>161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83</v>
      </c>
      <c r="BK307" s="231">
        <f>ROUND(I307*H307,2)</f>
        <v>0</v>
      </c>
      <c r="BL307" s="18" t="s">
        <v>254</v>
      </c>
      <c r="BM307" s="230" t="s">
        <v>2515</v>
      </c>
    </row>
    <row r="308" s="2" customFormat="1" ht="24.15" customHeight="1">
      <c r="A308" s="39"/>
      <c r="B308" s="40"/>
      <c r="C308" s="276" t="s">
        <v>606</v>
      </c>
      <c r="D308" s="276" t="s">
        <v>656</v>
      </c>
      <c r="E308" s="277" t="s">
        <v>2516</v>
      </c>
      <c r="F308" s="278" t="s">
        <v>2517</v>
      </c>
      <c r="G308" s="279" t="s">
        <v>1168</v>
      </c>
      <c r="H308" s="280">
        <v>2</v>
      </c>
      <c r="I308" s="281"/>
      <c r="J308" s="282">
        <f>ROUND(I308*H308,2)</f>
        <v>0</v>
      </c>
      <c r="K308" s="283"/>
      <c r="L308" s="284"/>
      <c r="M308" s="285" t="s">
        <v>1</v>
      </c>
      <c r="N308" s="286" t="s">
        <v>40</v>
      </c>
      <c r="O308" s="92"/>
      <c r="P308" s="228">
        <f>O308*H308</f>
        <v>0</v>
      </c>
      <c r="Q308" s="228">
        <v>0.0070000000000000001</v>
      </c>
      <c r="R308" s="228">
        <f>Q308*H308</f>
        <v>0.014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318</v>
      </c>
      <c r="AT308" s="230" t="s">
        <v>656</v>
      </c>
      <c r="AU308" s="230" t="s">
        <v>85</v>
      </c>
      <c r="AY308" s="18" t="s">
        <v>161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83</v>
      </c>
      <c r="BK308" s="231">
        <f>ROUND(I308*H308,2)</f>
        <v>0</v>
      </c>
      <c r="BL308" s="18" t="s">
        <v>254</v>
      </c>
      <c r="BM308" s="230" t="s">
        <v>2518</v>
      </c>
    </row>
    <row r="309" s="2" customFormat="1" ht="16.5" customHeight="1">
      <c r="A309" s="39"/>
      <c r="B309" s="40"/>
      <c r="C309" s="218" t="s">
        <v>373</v>
      </c>
      <c r="D309" s="218" t="s">
        <v>162</v>
      </c>
      <c r="E309" s="219" t="s">
        <v>2519</v>
      </c>
      <c r="F309" s="220" t="s">
        <v>2520</v>
      </c>
      <c r="G309" s="221" t="s">
        <v>431</v>
      </c>
      <c r="H309" s="222">
        <v>2</v>
      </c>
      <c r="I309" s="223"/>
      <c r="J309" s="224">
        <f>ROUND(I309*H309,2)</f>
        <v>0</v>
      </c>
      <c r="K309" s="225"/>
      <c r="L309" s="45"/>
      <c r="M309" s="226" t="s">
        <v>1</v>
      </c>
      <c r="N309" s="227" t="s">
        <v>40</v>
      </c>
      <c r="O309" s="92"/>
      <c r="P309" s="228">
        <f>O309*H309</f>
        <v>0</v>
      </c>
      <c r="Q309" s="228">
        <v>0.00029</v>
      </c>
      <c r="R309" s="228">
        <f>Q309*H309</f>
        <v>0.00058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254</v>
      </c>
      <c r="AT309" s="230" t="s">
        <v>162</v>
      </c>
      <c r="AU309" s="230" t="s">
        <v>85</v>
      </c>
      <c r="AY309" s="18" t="s">
        <v>161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83</v>
      </c>
      <c r="BK309" s="231">
        <f>ROUND(I309*H309,2)</f>
        <v>0</v>
      </c>
      <c r="BL309" s="18" t="s">
        <v>254</v>
      </c>
      <c r="BM309" s="230" t="s">
        <v>2521</v>
      </c>
    </row>
    <row r="310" s="2" customFormat="1" ht="24.15" customHeight="1">
      <c r="A310" s="39"/>
      <c r="B310" s="40"/>
      <c r="C310" s="218" t="s">
        <v>614</v>
      </c>
      <c r="D310" s="218" t="s">
        <v>162</v>
      </c>
      <c r="E310" s="219" t="s">
        <v>2522</v>
      </c>
      <c r="F310" s="220" t="s">
        <v>2523</v>
      </c>
      <c r="G310" s="221" t="s">
        <v>431</v>
      </c>
      <c r="H310" s="222">
        <v>3</v>
      </c>
      <c r="I310" s="223"/>
      <c r="J310" s="224">
        <f>ROUND(I310*H310,2)</f>
        <v>0</v>
      </c>
      <c r="K310" s="225"/>
      <c r="L310" s="45"/>
      <c r="M310" s="226" t="s">
        <v>1</v>
      </c>
      <c r="N310" s="227" t="s">
        <v>40</v>
      </c>
      <c r="O310" s="92"/>
      <c r="P310" s="228">
        <f>O310*H310</f>
        <v>0</v>
      </c>
      <c r="Q310" s="228">
        <v>0.01038</v>
      </c>
      <c r="R310" s="228">
        <f>Q310*H310</f>
        <v>0.031140000000000001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254</v>
      </c>
      <c r="AT310" s="230" t="s">
        <v>162</v>
      </c>
      <c r="AU310" s="230" t="s">
        <v>85</v>
      </c>
      <c r="AY310" s="18" t="s">
        <v>161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83</v>
      </c>
      <c r="BK310" s="231">
        <f>ROUND(I310*H310,2)</f>
        <v>0</v>
      </c>
      <c r="BL310" s="18" t="s">
        <v>254</v>
      </c>
      <c r="BM310" s="230" t="s">
        <v>2524</v>
      </c>
    </row>
    <row r="311" s="2" customFormat="1" ht="24.15" customHeight="1">
      <c r="A311" s="39"/>
      <c r="B311" s="40"/>
      <c r="C311" s="218" t="s">
        <v>379</v>
      </c>
      <c r="D311" s="218" t="s">
        <v>162</v>
      </c>
      <c r="E311" s="219" t="s">
        <v>2525</v>
      </c>
      <c r="F311" s="220" t="s">
        <v>2526</v>
      </c>
      <c r="G311" s="221" t="s">
        <v>622</v>
      </c>
      <c r="H311" s="222">
        <v>196</v>
      </c>
      <c r="I311" s="223"/>
      <c r="J311" s="224">
        <f>ROUND(I311*H311,2)</f>
        <v>0</v>
      </c>
      <c r="K311" s="225"/>
      <c r="L311" s="45"/>
      <c r="M311" s="226" t="s">
        <v>1</v>
      </c>
      <c r="N311" s="227" t="s">
        <v>40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254</v>
      </c>
      <c r="AT311" s="230" t="s">
        <v>162</v>
      </c>
      <c r="AU311" s="230" t="s">
        <v>85</v>
      </c>
      <c r="AY311" s="18" t="s">
        <v>161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83</v>
      </c>
      <c r="BK311" s="231">
        <f>ROUND(I311*H311,2)</f>
        <v>0</v>
      </c>
      <c r="BL311" s="18" t="s">
        <v>254</v>
      </c>
      <c r="BM311" s="230" t="s">
        <v>2527</v>
      </c>
    </row>
    <row r="312" s="2" customFormat="1" ht="24.15" customHeight="1">
      <c r="A312" s="39"/>
      <c r="B312" s="40"/>
      <c r="C312" s="218" t="s">
        <v>625</v>
      </c>
      <c r="D312" s="218" t="s">
        <v>162</v>
      </c>
      <c r="E312" s="219" t="s">
        <v>2528</v>
      </c>
      <c r="F312" s="220" t="s">
        <v>2529</v>
      </c>
      <c r="G312" s="221" t="s">
        <v>622</v>
      </c>
      <c r="H312" s="222">
        <v>11</v>
      </c>
      <c r="I312" s="223"/>
      <c r="J312" s="224">
        <f>ROUND(I312*H312,2)</f>
        <v>0</v>
      </c>
      <c r="K312" s="225"/>
      <c r="L312" s="45"/>
      <c r="M312" s="226" t="s">
        <v>1</v>
      </c>
      <c r="N312" s="227" t="s">
        <v>40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254</v>
      </c>
      <c r="AT312" s="230" t="s">
        <v>162</v>
      </c>
      <c r="AU312" s="230" t="s">
        <v>85</v>
      </c>
      <c r="AY312" s="18" t="s">
        <v>161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83</v>
      </c>
      <c r="BK312" s="231">
        <f>ROUND(I312*H312,2)</f>
        <v>0</v>
      </c>
      <c r="BL312" s="18" t="s">
        <v>254</v>
      </c>
      <c r="BM312" s="230" t="s">
        <v>2530</v>
      </c>
    </row>
    <row r="313" s="2" customFormat="1" ht="49.05" customHeight="1">
      <c r="A313" s="39"/>
      <c r="B313" s="40"/>
      <c r="C313" s="218" t="s">
        <v>391</v>
      </c>
      <c r="D313" s="218" t="s">
        <v>162</v>
      </c>
      <c r="E313" s="219" t="s">
        <v>2531</v>
      </c>
      <c r="F313" s="220" t="s">
        <v>2532</v>
      </c>
      <c r="G313" s="221" t="s">
        <v>328</v>
      </c>
      <c r="H313" s="222">
        <v>0.35499999999999998</v>
      </c>
      <c r="I313" s="223"/>
      <c r="J313" s="224">
        <f>ROUND(I313*H313,2)</f>
        <v>0</v>
      </c>
      <c r="K313" s="225"/>
      <c r="L313" s="45"/>
      <c r="M313" s="226" t="s">
        <v>1</v>
      </c>
      <c r="N313" s="227" t="s">
        <v>40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254</v>
      </c>
      <c r="AT313" s="230" t="s">
        <v>162</v>
      </c>
      <c r="AU313" s="230" t="s">
        <v>85</v>
      </c>
      <c r="AY313" s="18" t="s">
        <v>161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83</v>
      </c>
      <c r="BK313" s="231">
        <f>ROUND(I313*H313,2)</f>
        <v>0</v>
      </c>
      <c r="BL313" s="18" t="s">
        <v>254</v>
      </c>
      <c r="BM313" s="230" t="s">
        <v>2533</v>
      </c>
    </row>
    <row r="314" s="12" customFormat="1" ht="22.8" customHeight="1">
      <c r="A314" s="12"/>
      <c r="B314" s="204"/>
      <c r="C314" s="205"/>
      <c r="D314" s="206" t="s">
        <v>74</v>
      </c>
      <c r="E314" s="287" t="s">
        <v>2534</v>
      </c>
      <c r="F314" s="287" t="s">
        <v>2535</v>
      </c>
      <c r="G314" s="205"/>
      <c r="H314" s="205"/>
      <c r="I314" s="208"/>
      <c r="J314" s="288">
        <f>BK314</f>
        <v>0</v>
      </c>
      <c r="K314" s="205"/>
      <c r="L314" s="210"/>
      <c r="M314" s="211"/>
      <c r="N314" s="212"/>
      <c r="O314" s="212"/>
      <c r="P314" s="213">
        <f>SUM(P315:P335)</f>
        <v>0</v>
      </c>
      <c r="Q314" s="212"/>
      <c r="R314" s="213">
        <f>SUM(R315:R335)</f>
        <v>0.39905000000000002</v>
      </c>
      <c r="S314" s="212"/>
      <c r="T314" s="214">
        <f>SUM(T315:T335)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5" t="s">
        <v>85</v>
      </c>
      <c r="AT314" s="216" t="s">
        <v>74</v>
      </c>
      <c r="AU314" s="216" t="s">
        <v>83</v>
      </c>
      <c r="AY314" s="215" t="s">
        <v>161</v>
      </c>
      <c r="BK314" s="217">
        <f>SUM(BK315:BK335)</f>
        <v>0</v>
      </c>
    </row>
    <row r="315" s="2" customFormat="1" ht="24.15" customHeight="1">
      <c r="A315" s="39"/>
      <c r="B315" s="40"/>
      <c r="C315" s="218" t="s">
        <v>632</v>
      </c>
      <c r="D315" s="218" t="s">
        <v>162</v>
      </c>
      <c r="E315" s="219" t="s">
        <v>2536</v>
      </c>
      <c r="F315" s="220" t="s">
        <v>2537</v>
      </c>
      <c r="G315" s="221" t="s">
        <v>622</v>
      </c>
      <c r="H315" s="222">
        <v>148</v>
      </c>
      <c r="I315" s="223"/>
      <c r="J315" s="224">
        <f>ROUND(I315*H315,2)</f>
        <v>0</v>
      </c>
      <c r="K315" s="225"/>
      <c r="L315" s="45"/>
      <c r="M315" s="226" t="s">
        <v>1</v>
      </c>
      <c r="N315" s="227" t="s">
        <v>40</v>
      </c>
      <c r="O315" s="92"/>
      <c r="P315" s="228">
        <f>O315*H315</f>
        <v>0</v>
      </c>
      <c r="Q315" s="228">
        <v>0.00064000000000000005</v>
      </c>
      <c r="R315" s="228">
        <f>Q315*H315</f>
        <v>0.094720000000000013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254</v>
      </c>
      <c r="AT315" s="230" t="s">
        <v>162</v>
      </c>
      <c r="AU315" s="230" t="s">
        <v>85</v>
      </c>
      <c r="AY315" s="18" t="s">
        <v>161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83</v>
      </c>
      <c r="BK315" s="231">
        <f>ROUND(I315*H315,2)</f>
        <v>0</v>
      </c>
      <c r="BL315" s="18" t="s">
        <v>254</v>
      </c>
      <c r="BM315" s="230" t="s">
        <v>2538</v>
      </c>
    </row>
    <row r="316" s="2" customFormat="1" ht="24.15" customHeight="1">
      <c r="A316" s="39"/>
      <c r="B316" s="40"/>
      <c r="C316" s="218" t="s">
        <v>401</v>
      </c>
      <c r="D316" s="218" t="s">
        <v>162</v>
      </c>
      <c r="E316" s="219" t="s">
        <v>2539</v>
      </c>
      <c r="F316" s="220" t="s">
        <v>2540</v>
      </c>
      <c r="G316" s="221" t="s">
        <v>622</v>
      </c>
      <c r="H316" s="222">
        <v>62</v>
      </c>
      <c r="I316" s="223"/>
      <c r="J316" s="224">
        <f>ROUND(I316*H316,2)</f>
        <v>0</v>
      </c>
      <c r="K316" s="225"/>
      <c r="L316" s="45"/>
      <c r="M316" s="226" t="s">
        <v>1</v>
      </c>
      <c r="N316" s="227" t="s">
        <v>40</v>
      </c>
      <c r="O316" s="92"/>
      <c r="P316" s="228">
        <f>O316*H316</f>
        <v>0</v>
      </c>
      <c r="Q316" s="228">
        <v>0.00097999999999999997</v>
      </c>
      <c r="R316" s="228">
        <f>Q316*H316</f>
        <v>0.060759999999999995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254</v>
      </c>
      <c r="AT316" s="230" t="s">
        <v>162</v>
      </c>
      <c r="AU316" s="230" t="s">
        <v>85</v>
      </c>
      <c r="AY316" s="18" t="s">
        <v>161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83</v>
      </c>
      <c r="BK316" s="231">
        <f>ROUND(I316*H316,2)</f>
        <v>0</v>
      </c>
      <c r="BL316" s="18" t="s">
        <v>254</v>
      </c>
      <c r="BM316" s="230" t="s">
        <v>2541</v>
      </c>
    </row>
    <row r="317" s="2" customFormat="1" ht="24.15" customHeight="1">
      <c r="A317" s="39"/>
      <c r="B317" s="40"/>
      <c r="C317" s="218" t="s">
        <v>640</v>
      </c>
      <c r="D317" s="218" t="s">
        <v>162</v>
      </c>
      <c r="E317" s="219" t="s">
        <v>2542</v>
      </c>
      <c r="F317" s="220" t="s">
        <v>2543</v>
      </c>
      <c r="G317" s="221" t="s">
        <v>622</v>
      </c>
      <c r="H317" s="222">
        <v>34</v>
      </c>
      <c r="I317" s="223"/>
      <c r="J317" s="224">
        <f>ROUND(I317*H317,2)</f>
        <v>0</v>
      </c>
      <c r="K317" s="225"/>
      <c r="L317" s="45"/>
      <c r="M317" s="226" t="s">
        <v>1</v>
      </c>
      <c r="N317" s="227" t="s">
        <v>40</v>
      </c>
      <c r="O317" s="92"/>
      <c r="P317" s="228">
        <f>O317*H317</f>
        <v>0</v>
      </c>
      <c r="Q317" s="228">
        <v>0.00115</v>
      </c>
      <c r="R317" s="228">
        <f>Q317*H317</f>
        <v>0.039099999999999996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254</v>
      </c>
      <c r="AT317" s="230" t="s">
        <v>162</v>
      </c>
      <c r="AU317" s="230" t="s">
        <v>85</v>
      </c>
      <c r="AY317" s="18" t="s">
        <v>161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83</v>
      </c>
      <c r="BK317" s="231">
        <f>ROUND(I317*H317,2)</f>
        <v>0</v>
      </c>
      <c r="BL317" s="18" t="s">
        <v>254</v>
      </c>
      <c r="BM317" s="230" t="s">
        <v>2544</v>
      </c>
    </row>
    <row r="318" s="2" customFormat="1" ht="24.15" customHeight="1">
      <c r="A318" s="39"/>
      <c r="B318" s="40"/>
      <c r="C318" s="218" t="s">
        <v>407</v>
      </c>
      <c r="D318" s="218" t="s">
        <v>162</v>
      </c>
      <c r="E318" s="219" t="s">
        <v>2545</v>
      </c>
      <c r="F318" s="220" t="s">
        <v>2546</v>
      </c>
      <c r="G318" s="221" t="s">
        <v>622</v>
      </c>
      <c r="H318" s="222">
        <v>31</v>
      </c>
      <c r="I318" s="223"/>
      <c r="J318" s="224">
        <f>ROUND(I318*H318,2)</f>
        <v>0</v>
      </c>
      <c r="K318" s="225"/>
      <c r="L318" s="45"/>
      <c r="M318" s="226" t="s">
        <v>1</v>
      </c>
      <c r="N318" s="227" t="s">
        <v>40</v>
      </c>
      <c r="O318" s="92"/>
      <c r="P318" s="228">
        <f>O318*H318</f>
        <v>0</v>
      </c>
      <c r="Q318" s="228">
        <v>0.0023700000000000001</v>
      </c>
      <c r="R318" s="228">
        <f>Q318*H318</f>
        <v>0.073470000000000008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254</v>
      </c>
      <c r="AT318" s="230" t="s">
        <v>162</v>
      </c>
      <c r="AU318" s="230" t="s">
        <v>85</v>
      </c>
      <c r="AY318" s="18" t="s">
        <v>161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83</v>
      </c>
      <c r="BK318" s="231">
        <f>ROUND(I318*H318,2)</f>
        <v>0</v>
      </c>
      <c r="BL318" s="18" t="s">
        <v>254</v>
      </c>
      <c r="BM318" s="230" t="s">
        <v>2547</v>
      </c>
    </row>
    <row r="319" s="2" customFormat="1" ht="55.5" customHeight="1">
      <c r="A319" s="39"/>
      <c r="B319" s="40"/>
      <c r="C319" s="218" t="s">
        <v>648</v>
      </c>
      <c r="D319" s="218" t="s">
        <v>162</v>
      </c>
      <c r="E319" s="219" t="s">
        <v>2548</v>
      </c>
      <c r="F319" s="220" t="s">
        <v>2549</v>
      </c>
      <c r="G319" s="221" t="s">
        <v>622</v>
      </c>
      <c r="H319" s="222">
        <v>148</v>
      </c>
      <c r="I319" s="223"/>
      <c r="J319" s="224">
        <f>ROUND(I319*H319,2)</f>
        <v>0</v>
      </c>
      <c r="K319" s="225"/>
      <c r="L319" s="45"/>
      <c r="M319" s="226" t="s">
        <v>1</v>
      </c>
      <c r="N319" s="227" t="s">
        <v>40</v>
      </c>
      <c r="O319" s="92"/>
      <c r="P319" s="228">
        <f>O319*H319</f>
        <v>0</v>
      </c>
      <c r="Q319" s="228">
        <v>0.00034000000000000002</v>
      </c>
      <c r="R319" s="228">
        <f>Q319*H319</f>
        <v>0.050320000000000004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254</v>
      </c>
      <c r="AT319" s="230" t="s">
        <v>162</v>
      </c>
      <c r="AU319" s="230" t="s">
        <v>85</v>
      </c>
      <c r="AY319" s="18" t="s">
        <v>161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83</v>
      </c>
      <c r="BK319" s="231">
        <f>ROUND(I319*H319,2)</f>
        <v>0</v>
      </c>
      <c r="BL319" s="18" t="s">
        <v>254</v>
      </c>
      <c r="BM319" s="230" t="s">
        <v>2550</v>
      </c>
    </row>
    <row r="320" s="2" customFormat="1" ht="55.5" customHeight="1">
      <c r="A320" s="39"/>
      <c r="B320" s="40"/>
      <c r="C320" s="218" t="s">
        <v>415</v>
      </c>
      <c r="D320" s="218" t="s">
        <v>162</v>
      </c>
      <c r="E320" s="219" t="s">
        <v>2551</v>
      </c>
      <c r="F320" s="220" t="s">
        <v>2552</v>
      </c>
      <c r="G320" s="221" t="s">
        <v>622</v>
      </c>
      <c r="H320" s="222">
        <v>127</v>
      </c>
      <c r="I320" s="223"/>
      <c r="J320" s="224">
        <f>ROUND(I320*H320,2)</f>
        <v>0</v>
      </c>
      <c r="K320" s="225"/>
      <c r="L320" s="45"/>
      <c r="M320" s="226" t="s">
        <v>1</v>
      </c>
      <c r="N320" s="227" t="s">
        <v>40</v>
      </c>
      <c r="O320" s="92"/>
      <c r="P320" s="228">
        <f>O320*H320</f>
        <v>0</v>
      </c>
      <c r="Q320" s="228">
        <v>0.00010000000000000001</v>
      </c>
      <c r="R320" s="228">
        <f>Q320*H320</f>
        <v>0.012700000000000001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254</v>
      </c>
      <c r="AT320" s="230" t="s">
        <v>162</v>
      </c>
      <c r="AU320" s="230" t="s">
        <v>85</v>
      </c>
      <c r="AY320" s="18" t="s">
        <v>161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83</v>
      </c>
      <c r="BK320" s="231">
        <f>ROUND(I320*H320,2)</f>
        <v>0</v>
      </c>
      <c r="BL320" s="18" t="s">
        <v>254</v>
      </c>
      <c r="BM320" s="230" t="s">
        <v>2553</v>
      </c>
    </row>
    <row r="321" s="2" customFormat="1" ht="24.15" customHeight="1">
      <c r="A321" s="39"/>
      <c r="B321" s="40"/>
      <c r="C321" s="218" t="s">
        <v>655</v>
      </c>
      <c r="D321" s="218" t="s">
        <v>162</v>
      </c>
      <c r="E321" s="219" t="s">
        <v>2554</v>
      </c>
      <c r="F321" s="220" t="s">
        <v>2555</v>
      </c>
      <c r="G321" s="221" t="s">
        <v>431</v>
      </c>
      <c r="H321" s="222">
        <v>48</v>
      </c>
      <c r="I321" s="223"/>
      <c r="J321" s="224">
        <f>ROUND(I321*H321,2)</f>
        <v>0</v>
      </c>
      <c r="K321" s="225"/>
      <c r="L321" s="45"/>
      <c r="M321" s="226" t="s">
        <v>1</v>
      </c>
      <c r="N321" s="227" t="s">
        <v>40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254</v>
      </c>
      <c r="AT321" s="230" t="s">
        <v>162</v>
      </c>
      <c r="AU321" s="230" t="s">
        <v>85</v>
      </c>
      <c r="AY321" s="18" t="s">
        <v>161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83</v>
      </c>
      <c r="BK321" s="231">
        <f>ROUND(I321*H321,2)</f>
        <v>0</v>
      </c>
      <c r="BL321" s="18" t="s">
        <v>254</v>
      </c>
      <c r="BM321" s="230" t="s">
        <v>2556</v>
      </c>
    </row>
    <row r="322" s="2" customFormat="1" ht="24.15" customHeight="1">
      <c r="A322" s="39"/>
      <c r="B322" s="40"/>
      <c r="C322" s="218" t="s">
        <v>424</v>
      </c>
      <c r="D322" s="218" t="s">
        <v>162</v>
      </c>
      <c r="E322" s="219" t="s">
        <v>2557</v>
      </c>
      <c r="F322" s="220" t="s">
        <v>2558</v>
      </c>
      <c r="G322" s="221" t="s">
        <v>431</v>
      </c>
      <c r="H322" s="222">
        <v>1</v>
      </c>
      <c r="I322" s="223"/>
      <c r="J322" s="224">
        <f>ROUND(I322*H322,2)</f>
        <v>0</v>
      </c>
      <c r="K322" s="225"/>
      <c r="L322" s="45"/>
      <c r="M322" s="226" t="s">
        <v>1</v>
      </c>
      <c r="N322" s="227" t="s">
        <v>40</v>
      </c>
      <c r="O322" s="92"/>
      <c r="P322" s="228">
        <f>O322*H322</f>
        <v>0</v>
      </c>
      <c r="Q322" s="228">
        <v>0.00012999999999999999</v>
      </c>
      <c r="R322" s="228">
        <f>Q322*H322</f>
        <v>0.00012999999999999999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254</v>
      </c>
      <c r="AT322" s="230" t="s">
        <v>162</v>
      </c>
      <c r="AU322" s="230" t="s">
        <v>85</v>
      </c>
      <c r="AY322" s="18" t="s">
        <v>161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83</v>
      </c>
      <c r="BK322" s="231">
        <f>ROUND(I322*H322,2)</f>
        <v>0</v>
      </c>
      <c r="BL322" s="18" t="s">
        <v>254</v>
      </c>
      <c r="BM322" s="230" t="s">
        <v>2559</v>
      </c>
    </row>
    <row r="323" s="2" customFormat="1" ht="21.75" customHeight="1">
      <c r="A323" s="39"/>
      <c r="B323" s="40"/>
      <c r="C323" s="218" t="s">
        <v>665</v>
      </c>
      <c r="D323" s="218" t="s">
        <v>162</v>
      </c>
      <c r="E323" s="219" t="s">
        <v>2560</v>
      </c>
      <c r="F323" s="220" t="s">
        <v>2561</v>
      </c>
      <c r="G323" s="221" t="s">
        <v>2562</v>
      </c>
      <c r="H323" s="222">
        <v>8</v>
      </c>
      <c r="I323" s="223"/>
      <c r="J323" s="224">
        <f>ROUND(I323*H323,2)</f>
        <v>0</v>
      </c>
      <c r="K323" s="225"/>
      <c r="L323" s="45"/>
      <c r="M323" s="226" t="s">
        <v>1</v>
      </c>
      <c r="N323" s="227" t="s">
        <v>40</v>
      </c>
      <c r="O323" s="92"/>
      <c r="P323" s="228">
        <f>O323*H323</f>
        <v>0</v>
      </c>
      <c r="Q323" s="228">
        <v>0.00025000000000000001</v>
      </c>
      <c r="R323" s="228">
        <f>Q323*H323</f>
        <v>0.002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254</v>
      </c>
      <c r="AT323" s="230" t="s">
        <v>162</v>
      </c>
      <c r="AU323" s="230" t="s">
        <v>85</v>
      </c>
      <c r="AY323" s="18" t="s">
        <v>161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83</v>
      </c>
      <c r="BK323" s="231">
        <f>ROUND(I323*H323,2)</f>
        <v>0</v>
      </c>
      <c r="BL323" s="18" t="s">
        <v>254</v>
      </c>
      <c r="BM323" s="230" t="s">
        <v>2563</v>
      </c>
    </row>
    <row r="324" s="2" customFormat="1" ht="21.75" customHeight="1">
      <c r="A324" s="39"/>
      <c r="B324" s="40"/>
      <c r="C324" s="218" t="s">
        <v>432</v>
      </c>
      <c r="D324" s="218" t="s">
        <v>162</v>
      </c>
      <c r="E324" s="219" t="s">
        <v>2564</v>
      </c>
      <c r="F324" s="220" t="s">
        <v>2565</v>
      </c>
      <c r="G324" s="221" t="s">
        <v>2105</v>
      </c>
      <c r="H324" s="222">
        <v>1</v>
      </c>
      <c r="I324" s="223"/>
      <c r="J324" s="224">
        <f>ROUND(I324*H324,2)</f>
        <v>0</v>
      </c>
      <c r="K324" s="225"/>
      <c r="L324" s="45"/>
      <c r="M324" s="226" t="s">
        <v>1</v>
      </c>
      <c r="N324" s="227" t="s">
        <v>40</v>
      </c>
      <c r="O324" s="92"/>
      <c r="P324" s="228">
        <f>O324*H324</f>
        <v>0</v>
      </c>
      <c r="Q324" s="228">
        <v>0.00056999999999999998</v>
      </c>
      <c r="R324" s="228">
        <f>Q324*H324</f>
        <v>0.00056999999999999998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254</v>
      </c>
      <c r="AT324" s="230" t="s">
        <v>162</v>
      </c>
      <c r="AU324" s="230" t="s">
        <v>85</v>
      </c>
      <c r="AY324" s="18" t="s">
        <v>161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83</v>
      </c>
      <c r="BK324" s="231">
        <f>ROUND(I324*H324,2)</f>
        <v>0</v>
      </c>
      <c r="BL324" s="18" t="s">
        <v>254</v>
      </c>
      <c r="BM324" s="230" t="s">
        <v>2566</v>
      </c>
    </row>
    <row r="325" s="2" customFormat="1" ht="16.5" customHeight="1">
      <c r="A325" s="39"/>
      <c r="B325" s="40"/>
      <c r="C325" s="218" t="s">
        <v>674</v>
      </c>
      <c r="D325" s="218" t="s">
        <v>162</v>
      </c>
      <c r="E325" s="219" t="s">
        <v>2567</v>
      </c>
      <c r="F325" s="220" t="s">
        <v>2568</v>
      </c>
      <c r="G325" s="221" t="s">
        <v>431</v>
      </c>
      <c r="H325" s="222">
        <v>6</v>
      </c>
      <c r="I325" s="223"/>
      <c r="J325" s="224">
        <f>ROUND(I325*H325,2)</f>
        <v>0</v>
      </c>
      <c r="K325" s="225"/>
      <c r="L325" s="45"/>
      <c r="M325" s="226" t="s">
        <v>1</v>
      </c>
      <c r="N325" s="227" t="s">
        <v>40</v>
      </c>
      <c r="O325" s="92"/>
      <c r="P325" s="228">
        <f>O325*H325</f>
        <v>0</v>
      </c>
      <c r="Q325" s="228">
        <v>0.00035</v>
      </c>
      <c r="R325" s="228">
        <f>Q325*H325</f>
        <v>0.0020999999999999999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254</v>
      </c>
      <c r="AT325" s="230" t="s">
        <v>162</v>
      </c>
      <c r="AU325" s="230" t="s">
        <v>85</v>
      </c>
      <c r="AY325" s="18" t="s">
        <v>161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83</v>
      </c>
      <c r="BK325" s="231">
        <f>ROUND(I325*H325,2)</f>
        <v>0</v>
      </c>
      <c r="BL325" s="18" t="s">
        <v>254</v>
      </c>
      <c r="BM325" s="230" t="s">
        <v>2569</v>
      </c>
    </row>
    <row r="326" s="2" customFormat="1" ht="16.5" customHeight="1">
      <c r="A326" s="39"/>
      <c r="B326" s="40"/>
      <c r="C326" s="218" t="s">
        <v>436</v>
      </c>
      <c r="D326" s="218" t="s">
        <v>162</v>
      </c>
      <c r="E326" s="219" t="s">
        <v>2570</v>
      </c>
      <c r="F326" s="220" t="s">
        <v>2571</v>
      </c>
      <c r="G326" s="221" t="s">
        <v>431</v>
      </c>
      <c r="H326" s="222">
        <v>4</v>
      </c>
      <c r="I326" s="223"/>
      <c r="J326" s="224">
        <f>ROUND(I326*H326,2)</f>
        <v>0</v>
      </c>
      <c r="K326" s="225"/>
      <c r="L326" s="45"/>
      <c r="M326" s="226" t="s">
        <v>1</v>
      </c>
      <c r="N326" s="227" t="s">
        <v>40</v>
      </c>
      <c r="O326" s="92"/>
      <c r="P326" s="228">
        <f>O326*H326</f>
        <v>0</v>
      </c>
      <c r="Q326" s="228">
        <v>0.00056999999999999998</v>
      </c>
      <c r="R326" s="228">
        <f>Q326*H326</f>
        <v>0.0022799999999999999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254</v>
      </c>
      <c r="AT326" s="230" t="s">
        <v>162</v>
      </c>
      <c r="AU326" s="230" t="s">
        <v>85</v>
      </c>
      <c r="AY326" s="18" t="s">
        <v>161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83</v>
      </c>
      <c r="BK326" s="231">
        <f>ROUND(I326*H326,2)</f>
        <v>0</v>
      </c>
      <c r="BL326" s="18" t="s">
        <v>254</v>
      </c>
      <c r="BM326" s="230" t="s">
        <v>2572</v>
      </c>
    </row>
    <row r="327" s="2" customFormat="1" ht="16.5" customHeight="1">
      <c r="A327" s="39"/>
      <c r="B327" s="40"/>
      <c r="C327" s="218" t="s">
        <v>687</v>
      </c>
      <c r="D327" s="218" t="s">
        <v>162</v>
      </c>
      <c r="E327" s="219" t="s">
        <v>2573</v>
      </c>
      <c r="F327" s="220" t="s">
        <v>2574</v>
      </c>
      <c r="G327" s="221" t="s">
        <v>431</v>
      </c>
      <c r="H327" s="222">
        <v>3</v>
      </c>
      <c r="I327" s="223"/>
      <c r="J327" s="224">
        <f>ROUND(I327*H327,2)</f>
        <v>0</v>
      </c>
      <c r="K327" s="225"/>
      <c r="L327" s="45"/>
      <c r="M327" s="226" t="s">
        <v>1</v>
      </c>
      <c r="N327" s="227" t="s">
        <v>40</v>
      </c>
      <c r="O327" s="92"/>
      <c r="P327" s="228">
        <f>O327*H327</f>
        <v>0</v>
      </c>
      <c r="Q327" s="228">
        <v>0.00072000000000000005</v>
      </c>
      <c r="R327" s="228">
        <f>Q327*H327</f>
        <v>0.00216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254</v>
      </c>
      <c r="AT327" s="230" t="s">
        <v>162</v>
      </c>
      <c r="AU327" s="230" t="s">
        <v>85</v>
      </c>
      <c r="AY327" s="18" t="s">
        <v>161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83</v>
      </c>
      <c r="BK327" s="231">
        <f>ROUND(I327*H327,2)</f>
        <v>0</v>
      </c>
      <c r="BL327" s="18" t="s">
        <v>254</v>
      </c>
      <c r="BM327" s="230" t="s">
        <v>2575</v>
      </c>
    </row>
    <row r="328" s="2" customFormat="1" ht="16.5" customHeight="1">
      <c r="A328" s="39"/>
      <c r="B328" s="40"/>
      <c r="C328" s="218" t="s">
        <v>441</v>
      </c>
      <c r="D328" s="218" t="s">
        <v>162</v>
      </c>
      <c r="E328" s="219" t="s">
        <v>2576</v>
      </c>
      <c r="F328" s="220" t="s">
        <v>2577</v>
      </c>
      <c r="G328" s="221" t="s">
        <v>431</v>
      </c>
      <c r="H328" s="222">
        <v>1</v>
      </c>
      <c r="I328" s="223"/>
      <c r="J328" s="224">
        <f>ROUND(I328*H328,2)</f>
        <v>0</v>
      </c>
      <c r="K328" s="225"/>
      <c r="L328" s="45"/>
      <c r="M328" s="226" t="s">
        <v>1</v>
      </c>
      <c r="N328" s="227" t="s">
        <v>40</v>
      </c>
      <c r="O328" s="92"/>
      <c r="P328" s="228">
        <f>O328*H328</f>
        <v>0</v>
      </c>
      <c r="Q328" s="228">
        <v>0.00132</v>
      </c>
      <c r="R328" s="228">
        <f>Q328*H328</f>
        <v>0.00132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254</v>
      </c>
      <c r="AT328" s="230" t="s">
        <v>162</v>
      </c>
      <c r="AU328" s="230" t="s">
        <v>85</v>
      </c>
      <c r="AY328" s="18" t="s">
        <v>161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83</v>
      </c>
      <c r="BK328" s="231">
        <f>ROUND(I328*H328,2)</f>
        <v>0</v>
      </c>
      <c r="BL328" s="18" t="s">
        <v>254</v>
      </c>
      <c r="BM328" s="230" t="s">
        <v>2578</v>
      </c>
    </row>
    <row r="329" s="2" customFormat="1" ht="24.15" customHeight="1">
      <c r="A329" s="39"/>
      <c r="B329" s="40"/>
      <c r="C329" s="218" t="s">
        <v>694</v>
      </c>
      <c r="D329" s="218" t="s">
        <v>162</v>
      </c>
      <c r="E329" s="219" t="s">
        <v>2579</v>
      </c>
      <c r="F329" s="220" t="s">
        <v>2580</v>
      </c>
      <c r="G329" s="221" t="s">
        <v>431</v>
      </c>
      <c r="H329" s="222">
        <v>1</v>
      </c>
      <c r="I329" s="223"/>
      <c r="J329" s="224">
        <f>ROUND(I329*H329,2)</f>
        <v>0</v>
      </c>
      <c r="K329" s="225"/>
      <c r="L329" s="45"/>
      <c r="M329" s="226" t="s">
        <v>1</v>
      </c>
      <c r="N329" s="227" t="s">
        <v>40</v>
      </c>
      <c r="O329" s="92"/>
      <c r="P329" s="228">
        <f>O329*H329</f>
        <v>0</v>
      </c>
      <c r="Q329" s="228">
        <v>0.00072000000000000005</v>
      </c>
      <c r="R329" s="228">
        <f>Q329*H329</f>
        <v>0.00072000000000000005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254</v>
      </c>
      <c r="AT329" s="230" t="s">
        <v>162</v>
      </c>
      <c r="AU329" s="230" t="s">
        <v>85</v>
      </c>
      <c r="AY329" s="18" t="s">
        <v>161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83</v>
      </c>
      <c r="BK329" s="231">
        <f>ROUND(I329*H329,2)</f>
        <v>0</v>
      </c>
      <c r="BL329" s="18" t="s">
        <v>254</v>
      </c>
      <c r="BM329" s="230" t="s">
        <v>2581</v>
      </c>
    </row>
    <row r="330" s="2" customFormat="1" ht="24.15" customHeight="1">
      <c r="A330" s="39"/>
      <c r="B330" s="40"/>
      <c r="C330" s="218" t="s">
        <v>445</v>
      </c>
      <c r="D330" s="218" t="s">
        <v>162</v>
      </c>
      <c r="E330" s="219" t="s">
        <v>2582</v>
      </c>
      <c r="F330" s="220" t="s">
        <v>2583</v>
      </c>
      <c r="G330" s="221" t="s">
        <v>431</v>
      </c>
      <c r="H330" s="222">
        <v>1</v>
      </c>
      <c r="I330" s="223"/>
      <c r="J330" s="224">
        <f>ROUND(I330*H330,2)</f>
        <v>0</v>
      </c>
      <c r="K330" s="225"/>
      <c r="L330" s="45"/>
      <c r="M330" s="226" t="s">
        <v>1</v>
      </c>
      <c r="N330" s="227" t="s">
        <v>40</v>
      </c>
      <c r="O330" s="92"/>
      <c r="P330" s="228">
        <f>O330*H330</f>
        <v>0</v>
      </c>
      <c r="Q330" s="228">
        <v>0.00012</v>
      </c>
      <c r="R330" s="228">
        <f>Q330*H330</f>
        <v>0.00012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254</v>
      </c>
      <c r="AT330" s="230" t="s">
        <v>162</v>
      </c>
      <c r="AU330" s="230" t="s">
        <v>85</v>
      </c>
      <c r="AY330" s="18" t="s">
        <v>161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83</v>
      </c>
      <c r="BK330" s="231">
        <f>ROUND(I330*H330,2)</f>
        <v>0</v>
      </c>
      <c r="BL330" s="18" t="s">
        <v>254</v>
      </c>
      <c r="BM330" s="230" t="s">
        <v>2584</v>
      </c>
    </row>
    <row r="331" s="2" customFormat="1" ht="24.15" customHeight="1">
      <c r="A331" s="39"/>
      <c r="B331" s="40"/>
      <c r="C331" s="218" t="s">
        <v>706</v>
      </c>
      <c r="D331" s="218" t="s">
        <v>162</v>
      </c>
      <c r="E331" s="219" t="s">
        <v>2585</v>
      </c>
      <c r="F331" s="220" t="s">
        <v>2586</v>
      </c>
      <c r="G331" s="221" t="s">
        <v>431</v>
      </c>
      <c r="H331" s="222">
        <v>1</v>
      </c>
      <c r="I331" s="223"/>
      <c r="J331" s="224">
        <f>ROUND(I331*H331,2)</f>
        <v>0</v>
      </c>
      <c r="K331" s="225"/>
      <c r="L331" s="45"/>
      <c r="M331" s="226" t="s">
        <v>1</v>
      </c>
      <c r="N331" s="227" t="s">
        <v>40</v>
      </c>
      <c r="O331" s="92"/>
      <c r="P331" s="228">
        <f>O331*H331</f>
        <v>0</v>
      </c>
      <c r="Q331" s="228">
        <v>0.00031</v>
      </c>
      <c r="R331" s="228">
        <f>Q331*H331</f>
        <v>0.00031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254</v>
      </c>
      <c r="AT331" s="230" t="s">
        <v>162</v>
      </c>
      <c r="AU331" s="230" t="s">
        <v>85</v>
      </c>
      <c r="AY331" s="18" t="s">
        <v>161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83</v>
      </c>
      <c r="BK331" s="231">
        <f>ROUND(I331*H331,2)</f>
        <v>0</v>
      </c>
      <c r="BL331" s="18" t="s">
        <v>254</v>
      </c>
      <c r="BM331" s="230" t="s">
        <v>2587</v>
      </c>
    </row>
    <row r="332" s="2" customFormat="1" ht="33" customHeight="1">
      <c r="A332" s="39"/>
      <c r="B332" s="40"/>
      <c r="C332" s="218" t="s">
        <v>450</v>
      </c>
      <c r="D332" s="218" t="s">
        <v>162</v>
      </c>
      <c r="E332" s="219" t="s">
        <v>2588</v>
      </c>
      <c r="F332" s="220" t="s">
        <v>2589</v>
      </c>
      <c r="G332" s="221" t="s">
        <v>431</v>
      </c>
      <c r="H332" s="222">
        <v>1</v>
      </c>
      <c r="I332" s="223"/>
      <c r="J332" s="224">
        <f>ROUND(I332*H332,2)</f>
        <v>0</v>
      </c>
      <c r="K332" s="225"/>
      <c r="L332" s="45"/>
      <c r="M332" s="226" t="s">
        <v>1</v>
      </c>
      <c r="N332" s="227" t="s">
        <v>40</v>
      </c>
      <c r="O332" s="92"/>
      <c r="P332" s="228">
        <f>O332*H332</f>
        <v>0</v>
      </c>
      <c r="Q332" s="228">
        <v>0.0012700000000000001</v>
      </c>
      <c r="R332" s="228">
        <f>Q332*H332</f>
        <v>0.0012700000000000001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254</v>
      </c>
      <c r="AT332" s="230" t="s">
        <v>162</v>
      </c>
      <c r="AU332" s="230" t="s">
        <v>85</v>
      </c>
      <c r="AY332" s="18" t="s">
        <v>161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83</v>
      </c>
      <c r="BK332" s="231">
        <f>ROUND(I332*H332,2)</f>
        <v>0</v>
      </c>
      <c r="BL332" s="18" t="s">
        <v>254</v>
      </c>
      <c r="BM332" s="230" t="s">
        <v>2590</v>
      </c>
    </row>
    <row r="333" s="2" customFormat="1" ht="37.8" customHeight="1">
      <c r="A333" s="39"/>
      <c r="B333" s="40"/>
      <c r="C333" s="218" t="s">
        <v>756</v>
      </c>
      <c r="D333" s="218" t="s">
        <v>162</v>
      </c>
      <c r="E333" s="219" t="s">
        <v>2591</v>
      </c>
      <c r="F333" s="220" t="s">
        <v>2592</v>
      </c>
      <c r="G333" s="221" t="s">
        <v>622</v>
      </c>
      <c r="H333" s="222">
        <v>275</v>
      </c>
      <c r="I333" s="223"/>
      <c r="J333" s="224">
        <f>ROUND(I333*H333,2)</f>
        <v>0</v>
      </c>
      <c r="K333" s="225"/>
      <c r="L333" s="45"/>
      <c r="M333" s="226" t="s">
        <v>1</v>
      </c>
      <c r="N333" s="227" t="s">
        <v>40</v>
      </c>
      <c r="O333" s="92"/>
      <c r="P333" s="228">
        <f>O333*H333</f>
        <v>0</v>
      </c>
      <c r="Q333" s="228">
        <v>0.00019000000000000001</v>
      </c>
      <c r="R333" s="228">
        <f>Q333*H333</f>
        <v>0.052250000000000005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254</v>
      </c>
      <c r="AT333" s="230" t="s">
        <v>162</v>
      </c>
      <c r="AU333" s="230" t="s">
        <v>85</v>
      </c>
      <c r="AY333" s="18" t="s">
        <v>161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83</v>
      </c>
      <c r="BK333" s="231">
        <f>ROUND(I333*H333,2)</f>
        <v>0</v>
      </c>
      <c r="BL333" s="18" t="s">
        <v>254</v>
      </c>
      <c r="BM333" s="230" t="s">
        <v>2593</v>
      </c>
    </row>
    <row r="334" s="2" customFormat="1" ht="33" customHeight="1">
      <c r="A334" s="39"/>
      <c r="B334" s="40"/>
      <c r="C334" s="218" t="s">
        <v>454</v>
      </c>
      <c r="D334" s="218" t="s">
        <v>162</v>
      </c>
      <c r="E334" s="219" t="s">
        <v>2594</v>
      </c>
      <c r="F334" s="220" t="s">
        <v>2595</v>
      </c>
      <c r="G334" s="221" t="s">
        <v>622</v>
      </c>
      <c r="H334" s="222">
        <v>275</v>
      </c>
      <c r="I334" s="223"/>
      <c r="J334" s="224">
        <f>ROUND(I334*H334,2)</f>
        <v>0</v>
      </c>
      <c r="K334" s="225"/>
      <c r="L334" s="45"/>
      <c r="M334" s="226" t="s">
        <v>1</v>
      </c>
      <c r="N334" s="227" t="s">
        <v>40</v>
      </c>
      <c r="O334" s="92"/>
      <c r="P334" s="228">
        <f>O334*H334</f>
        <v>0</v>
      </c>
      <c r="Q334" s="228">
        <v>1.0000000000000001E-05</v>
      </c>
      <c r="R334" s="228">
        <f>Q334*H334</f>
        <v>0.0027500000000000003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254</v>
      </c>
      <c r="AT334" s="230" t="s">
        <v>162</v>
      </c>
      <c r="AU334" s="230" t="s">
        <v>85</v>
      </c>
      <c r="AY334" s="18" t="s">
        <v>161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83</v>
      </c>
      <c r="BK334" s="231">
        <f>ROUND(I334*H334,2)</f>
        <v>0</v>
      </c>
      <c r="BL334" s="18" t="s">
        <v>254</v>
      </c>
      <c r="BM334" s="230" t="s">
        <v>2596</v>
      </c>
    </row>
    <row r="335" s="2" customFormat="1" ht="44.25" customHeight="1">
      <c r="A335" s="39"/>
      <c r="B335" s="40"/>
      <c r="C335" s="218" t="s">
        <v>774</v>
      </c>
      <c r="D335" s="218" t="s">
        <v>162</v>
      </c>
      <c r="E335" s="219" t="s">
        <v>2597</v>
      </c>
      <c r="F335" s="220" t="s">
        <v>2598</v>
      </c>
      <c r="G335" s="221" t="s">
        <v>328</v>
      </c>
      <c r="H335" s="222">
        <v>0.39900000000000002</v>
      </c>
      <c r="I335" s="223"/>
      <c r="J335" s="224">
        <f>ROUND(I335*H335,2)</f>
        <v>0</v>
      </c>
      <c r="K335" s="225"/>
      <c r="L335" s="45"/>
      <c r="M335" s="226" t="s">
        <v>1</v>
      </c>
      <c r="N335" s="227" t="s">
        <v>40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254</v>
      </c>
      <c r="AT335" s="230" t="s">
        <v>162</v>
      </c>
      <c r="AU335" s="230" t="s">
        <v>85</v>
      </c>
      <c r="AY335" s="18" t="s">
        <v>161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83</v>
      </c>
      <c r="BK335" s="231">
        <f>ROUND(I335*H335,2)</f>
        <v>0</v>
      </c>
      <c r="BL335" s="18" t="s">
        <v>254</v>
      </c>
      <c r="BM335" s="230" t="s">
        <v>2599</v>
      </c>
    </row>
    <row r="336" s="12" customFormat="1" ht="22.8" customHeight="1">
      <c r="A336" s="12"/>
      <c r="B336" s="204"/>
      <c r="C336" s="205"/>
      <c r="D336" s="206" t="s">
        <v>74</v>
      </c>
      <c r="E336" s="287" t="s">
        <v>2600</v>
      </c>
      <c r="F336" s="287" t="s">
        <v>2601</v>
      </c>
      <c r="G336" s="205"/>
      <c r="H336" s="205"/>
      <c r="I336" s="208"/>
      <c r="J336" s="288">
        <f>BK336</f>
        <v>0</v>
      </c>
      <c r="K336" s="205"/>
      <c r="L336" s="210"/>
      <c r="M336" s="211"/>
      <c r="N336" s="212"/>
      <c r="O336" s="212"/>
      <c r="P336" s="213">
        <f>SUM(P337:P343)</f>
        <v>0</v>
      </c>
      <c r="Q336" s="212"/>
      <c r="R336" s="213">
        <f>SUM(R337:R343)</f>
        <v>0.02674</v>
      </c>
      <c r="S336" s="212"/>
      <c r="T336" s="214">
        <f>SUM(T337:T343)</f>
        <v>0.045150000000000003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5" t="s">
        <v>85</v>
      </c>
      <c r="AT336" s="216" t="s">
        <v>74</v>
      </c>
      <c r="AU336" s="216" t="s">
        <v>83</v>
      </c>
      <c r="AY336" s="215" t="s">
        <v>161</v>
      </c>
      <c r="BK336" s="217">
        <f>SUM(BK337:BK343)</f>
        <v>0</v>
      </c>
    </row>
    <row r="337" s="2" customFormat="1" ht="24.15" customHeight="1">
      <c r="A337" s="39"/>
      <c r="B337" s="40"/>
      <c r="C337" s="218" t="s">
        <v>461</v>
      </c>
      <c r="D337" s="218" t="s">
        <v>162</v>
      </c>
      <c r="E337" s="219" t="s">
        <v>2602</v>
      </c>
      <c r="F337" s="220" t="s">
        <v>2603</v>
      </c>
      <c r="G337" s="221" t="s">
        <v>622</v>
      </c>
      <c r="H337" s="222">
        <v>21</v>
      </c>
      <c r="I337" s="223"/>
      <c r="J337" s="224">
        <f>ROUND(I337*H337,2)</f>
        <v>0</v>
      </c>
      <c r="K337" s="225"/>
      <c r="L337" s="45"/>
      <c r="M337" s="226" t="s">
        <v>1</v>
      </c>
      <c r="N337" s="227" t="s">
        <v>40</v>
      </c>
      <c r="O337" s="92"/>
      <c r="P337" s="228">
        <f>O337*H337</f>
        <v>0</v>
      </c>
      <c r="Q337" s="228">
        <v>0.00011</v>
      </c>
      <c r="R337" s="228">
        <f>Q337*H337</f>
        <v>0.00231</v>
      </c>
      <c r="S337" s="228">
        <v>0.00215</v>
      </c>
      <c r="T337" s="229">
        <f>S337*H337</f>
        <v>0.045150000000000003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254</v>
      </c>
      <c r="AT337" s="230" t="s">
        <v>162</v>
      </c>
      <c r="AU337" s="230" t="s">
        <v>85</v>
      </c>
      <c r="AY337" s="18" t="s">
        <v>161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83</v>
      </c>
      <c r="BK337" s="231">
        <f>ROUND(I337*H337,2)</f>
        <v>0</v>
      </c>
      <c r="BL337" s="18" t="s">
        <v>254</v>
      </c>
      <c r="BM337" s="230" t="s">
        <v>2604</v>
      </c>
    </row>
    <row r="338" s="2" customFormat="1" ht="24.15" customHeight="1">
      <c r="A338" s="39"/>
      <c r="B338" s="40"/>
      <c r="C338" s="218" t="s">
        <v>784</v>
      </c>
      <c r="D338" s="218" t="s">
        <v>162</v>
      </c>
      <c r="E338" s="219" t="s">
        <v>2605</v>
      </c>
      <c r="F338" s="220" t="s">
        <v>2606</v>
      </c>
      <c r="G338" s="221" t="s">
        <v>622</v>
      </c>
      <c r="H338" s="222">
        <v>19</v>
      </c>
      <c r="I338" s="223"/>
      <c r="J338" s="224">
        <f>ROUND(I338*H338,2)</f>
        <v>0</v>
      </c>
      <c r="K338" s="225"/>
      <c r="L338" s="45"/>
      <c r="M338" s="226" t="s">
        <v>1</v>
      </c>
      <c r="N338" s="227" t="s">
        <v>40</v>
      </c>
      <c r="O338" s="92"/>
      <c r="P338" s="228">
        <f>O338*H338</f>
        <v>0</v>
      </c>
      <c r="Q338" s="228">
        <v>0.00124</v>
      </c>
      <c r="R338" s="228">
        <f>Q338*H338</f>
        <v>0.023560000000000001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254</v>
      </c>
      <c r="AT338" s="230" t="s">
        <v>162</v>
      </c>
      <c r="AU338" s="230" t="s">
        <v>85</v>
      </c>
      <c r="AY338" s="18" t="s">
        <v>161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83</v>
      </c>
      <c r="BK338" s="231">
        <f>ROUND(I338*H338,2)</f>
        <v>0</v>
      </c>
      <c r="BL338" s="18" t="s">
        <v>254</v>
      </c>
      <c r="BM338" s="230" t="s">
        <v>2607</v>
      </c>
    </row>
    <row r="339" s="2" customFormat="1" ht="24.15" customHeight="1">
      <c r="A339" s="39"/>
      <c r="B339" s="40"/>
      <c r="C339" s="218" t="s">
        <v>467</v>
      </c>
      <c r="D339" s="218" t="s">
        <v>162</v>
      </c>
      <c r="E339" s="219" t="s">
        <v>2608</v>
      </c>
      <c r="F339" s="220" t="s">
        <v>2609</v>
      </c>
      <c r="G339" s="221" t="s">
        <v>2105</v>
      </c>
      <c r="H339" s="222">
        <v>1</v>
      </c>
      <c r="I339" s="223"/>
      <c r="J339" s="224">
        <f>ROUND(I339*H339,2)</f>
        <v>0</v>
      </c>
      <c r="K339" s="225"/>
      <c r="L339" s="45"/>
      <c r="M339" s="226" t="s">
        <v>1</v>
      </c>
      <c r="N339" s="227" t="s">
        <v>40</v>
      </c>
      <c r="O339" s="92"/>
      <c r="P339" s="228">
        <f>O339*H339</f>
        <v>0</v>
      </c>
      <c r="Q339" s="228">
        <v>0.00025999999999999998</v>
      </c>
      <c r="R339" s="228">
        <f>Q339*H339</f>
        <v>0.00025999999999999998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254</v>
      </c>
      <c r="AT339" s="230" t="s">
        <v>162</v>
      </c>
      <c r="AU339" s="230" t="s">
        <v>85</v>
      </c>
      <c r="AY339" s="18" t="s">
        <v>161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83</v>
      </c>
      <c r="BK339" s="231">
        <f>ROUND(I339*H339,2)</f>
        <v>0</v>
      </c>
      <c r="BL339" s="18" t="s">
        <v>254</v>
      </c>
      <c r="BM339" s="230" t="s">
        <v>2610</v>
      </c>
    </row>
    <row r="340" s="2" customFormat="1" ht="37.8" customHeight="1">
      <c r="A340" s="39"/>
      <c r="B340" s="40"/>
      <c r="C340" s="218" t="s">
        <v>794</v>
      </c>
      <c r="D340" s="218" t="s">
        <v>162</v>
      </c>
      <c r="E340" s="219" t="s">
        <v>2611</v>
      </c>
      <c r="F340" s="220" t="s">
        <v>2612</v>
      </c>
      <c r="G340" s="221" t="s">
        <v>431</v>
      </c>
      <c r="H340" s="222">
        <v>1</v>
      </c>
      <c r="I340" s="223"/>
      <c r="J340" s="224">
        <f>ROUND(I340*H340,2)</f>
        <v>0</v>
      </c>
      <c r="K340" s="225"/>
      <c r="L340" s="45"/>
      <c r="M340" s="226" t="s">
        <v>1</v>
      </c>
      <c r="N340" s="227" t="s">
        <v>40</v>
      </c>
      <c r="O340" s="92"/>
      <c r="P340" s="228">
        <f>O340*H340</f>
        <v>0</v>
      </c>
      <c r="Q340" s="228">
        <v>0.00023000000000000001</v>
      </c>
      <c r="R340" s="228">
        <f>Q340*H340</f>
        <v>0.00023000000000000001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254</v>
      </c>
      <c r="AT340" s="230" t="s">
        <v>162</v>
      </c>
      <c r="AU340" s="230" t="s">
        <v>85</v>
      </c>
      <c r="AY340" s="18" t="s">
        <v>161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83</v>
      </c>
      <c r="BK340" s="231">
        <f>ROUND(I340*H340,2)</f>
        <v>0</v>
      </c>
      <c r="BL340" s="18" t="s">
        <v>254</v>
      </c>
      <c r="BM340" s="230" t="s">
        <v>2613</v>
      </c>
    </row>
    <row r="341" s="2" customFormat="1" ht="33" customHeight="1">
      <c r="A341" s="39"/>
      <c r="B341" s="40"/>
      <c r="C341" s="218" t="s">
        <v>484</v>
      </c>
      <c r="D341" s="218" t="s">
        <v>162</v>
      </c>
      <c r="E341" s="219" t="s">
        <v>2614</v>
      </c>
      <c r="F341" s="220" t="s">
        <v>2615</v>
      </c>
      <c r="G341" s="221" t="s">
        <v>431</v>
      </c>
      <c r="H341" s="222">
        <v>1</v>
      </c>
      <c r="I341" s="223"/>
      <c r="J341" s="224">
        <f>ROUND(I341*H341,2)</f>
        <v>0</v>
      </c>
      <c r="K341" s="225"/>
      <c r="L341" s="45"/>
      <c r="M341" s="226" t="s">
        <v>1</v>
      </c>
      <c r="N341" s="227" t="s">
        <v>40</v>
      </c>
      <c r="O341" s="92"/>
      <c r="P341" s="228">
        <f>O341*H341</f>
        <v>0</v>
      </c>
      <c r="Q341" s="228">
        <v>0.00038000000000000002</v>
      </c>
      <c r="R341" s="228">
        <f>Q341*H341</f>
        <v>0.00038000000000000002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254</v>
      </c>
      <c r="AT341" s="230" t="s">
        <v>162</v>
      </c>
      <c r="AU341" s="230" t="s">
        <v>85</v>
      </c>
      <c r="AY341" s="18" t="s">
        <v>161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83</v>
      </c>
      <c r="BK341" s="231">
        <f>ROUND(I341*H341,2)</f>
        <v>0</v>
      </c>
      <c r="BL341" s="18" t="s">
        <v>254</v>
      </c>
      <c r="BM341" s="230" t="s">
        <v>2616</v>
      </c>
    </row>
    <row r="342" s="2" customFormat="1" ht="16.5" customHeight="1">
      <c r="A342" s="39"/>
      <c r="B342" s="40"/>
      <c r="C342" s="218" t="s">
        <v>827</v>
      </c>
      <c r="D342" s="218" t="s">
        <v>162</v>
      </c>
      <c r="E342" s="219" t="s">
        <v>2617</v>
      </c>
      <c r="F342" s="220" t="s">
        <v>2618</v>
      </c>
      <c r="G342" s="221" t="s">
        <v>1807</v>
      </c>
      <c r="H342" s="222">
        <v>7</v>
      </c>
      <c r="I342" s="223"/>
      <c r="J342" s="224">
        <f>ROUND(I342*H342,2)</f>
        <v>0</v>
      </c>
      <c r="K342" s="225"/>
      <c r="L342" s="45"/>
      <c r="M342" s="226" t="s">
        <v>1</v>
      </c>
      <c r="N342" s="227" t="s">
        <v>40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254</v>
      </c>
      <c r="AT342" s="230" t="s">
        <v>162</v>
      </c>
      <c r="AU342" s="230" t="s">
        <v>85</v>
      </c>
      <c r="AY342" s="18" t="s">
        <v>161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83</v>
      </c>
      <c r="BK342" s="231">
        <f>ROUND(I342*H342,2)</f>
        <v>0</v>
      </c>
      <c r="BL342" s="18" t="s">
        <v>254</v>
      </c>
      <c r="BM342" s="230" t="s">
        <v>2619</v>
      </c>
    </row>
    <row r="343" s="2" customFormat="1" ht="44.25" customHeight="1">
      <c r="A343" s="39"/>
      <c r="B343" s="40"/>
      <c r="C343" s="218" t="s">
        <v>505</v>
      </c>
      <c r="D343" s="218" t="s">
        <v>162</v>
      </c>
      <c r="E343" s="219" t="s">
        <v>2620</v>
      </c>
      <c r="F343" s="220" t="s">
        <v>2621</v>
      </c>
      <c r="G343" s="221" t="s">
        <v>328</v>
      </c>
      <c r="H343" s="222">
        <v>0.027</v>
      </c>
      <c r="I343" s="223"/>
      <c r="J343" s="224">
        <f>ROUND(I343*H343,2)</f>
        <v>0</v>
      </c>
      <c r="K343" s="225"/>
      <c r="L343" s="45"/>
      <c r="M343" s="226" t="s">
        <v>1</v>
      </c>
      <c r="N343" s="227" t="s">
        <v>40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254</v>
      </c>
      <c r="AT343" s="230" t="s">
        <v>162</v>
      </c>
      <c r="AU343" s="230" t="s">
        <v>85</v>
      </c>
      <c r="AY343" s="18" t="s">
        <v>161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83</v>
      </c>
      <c r="BK343" s="231">
        <f>ROUND(I343*H343,2)</f>
        <v>0</v>
      </c>
      <c r="BL343" s="18" t="s">
        <v>254</v>
      </c>
      <c r="BM343" s="230" t="s">
        <v>2622</v>
      </c>
    </row>
    <row r="344" s="12" customFormat="1" ht="22.8" customHeight="1">
      <c r="A344" s="12"/>
      <c r="B344" s="204"/>
      <c r="C344" s="205"/>
      <c r="D344" s="206" t="s">
        <v>74</v>
      </c>
      <c r="E344" s="287" t="s">
        <v>2623</v>
      </c>
      <c r="F344" s="287" t="s">
        <v>2624</v>
      </c>
      <c r="G344" s="205"/>
      <c r="H344" s="205"/>
      <c r="I344" s="208"/>
      <c r="J344" s="288">
        <f>BK344</f>
        <v>0</v>
      </c>
      <c r="K344" s="205"/>
      <c r="L344" s="210"/>
      <c r="M344" s="211"/>
      <c r="N344" s="212"/>
      <c r="O344" s="212"/>
      <c r="P344" s="213">
        <f>SUM(P345:P347)</f>
        <v>0</v>
      </c>
      <c r="Q344" s="212"/>
      <c r="R344" s="213">
        <f>SUM(R345:R347)</f>
        <v>0</v>
      </c>
      <c r="S344" s="212"/>
      <c r="T344" s="214">
        <f>SUM(T345:T347)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5" t="s">
        <v>85</v>
      </c>
      <c r="AT344" s="216" t="s">
        <v>74</v>
      </c>
      <c r="AU344" s="216" t="s">
        <v>83</v>
      </c>
      <c r="AY344" s="215" t="s">
        <v>161</v>
      </c>
      <c r="BK344" s="217">
        <f>SUM(BK345:BK347)</f>
        <v>0</v>
      </c>
    </row>
    <row r="345" s="2" customFormat="1" ht="16.5" customHeight="1">
      <c r="A345" s="39"/>
      <c r="B345" s="40"/>
      <c r="C345" s="218" t="s">
        <v>846</v>
      </c>
      <c r="D345" s="218" t="s">
        <v>162</v>
      </c>
      <c r="E345" s="219" t="s">
        <v>2625</v>
      </c>
      <c r="F345" s="220" t="s">
        <v>2626</v>
      </c>
      <c r="G345" s="221" t="s">
        <v>1168</v>
      </c>
      <c r="H345" s="222">
        <v>1</v>
      </c>
      <c r="I345" s="223"/>
      <c r="J345" s="224">
        <f>ROUND(I345*H345,2)</f>
        <v>0</v>
      </c>
      <c r="K345" s="225"/>
      <c r="L345" s="45"/>
      <c r="M345" s="226" t="s">
        <v>1</v>
      </c>
      <c r="N345" s="227" t="s">
        <v>40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254</v>
      </c>
      <c r="AT345" s="230" t="s">
        <v>162</v>
      </c>
      <c r="AU345" s="230" t="s">
        <v>85</v>
      </c>
      <c r="AY345" s="18" t="s">
        <v>161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83</v>
      </c>
      <c r="BK345" s="231">
        <f>ROUND(I345*H345,2)</f>
        <v>0</v>
      </c>
      <c r="BL345" s="18" t="s">
        <v>254</v>
      </c>
      <c r="BM345" s="230" t="s">
        <v>2627</v>
      </c>
    </row>
    <row r="346" s="2" customFormat="1" ht="21.75" customHeight="1">
      <c r="A346" s="39"/>
      <c r="B346" s="40"/>
      <c r="C346" s="276" t="s">
        <v>523</v>
      </c>
      <c r="D346" s="276" t="s">
        <v>656</v>
      </c>
      <c r="E346" s="277" t="s">
        <v>2628</v>
      </c>
      <c r="F346" s="278" t="s">
        <v>2629</v>
      </c>
      <c r="G346" s="279" t="s">
        <v>1168</v>
      </c>
      <c r="H346" s="280">
        <v>1</v>
      </c>
      <c r="I346" s="281"/>
      <c r="J346" s="282">
        <f>ROUND(I346*H346,2)</f>
        <v>0</v>
      </c>
      <c r="K346" s="283"/>
      <c r="L346" s="284"/>
      <c r="M346" s="285" t="s">
        <v>1</v>
      </c>
      <c r="N346" s="286" t="s">
        <v>40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318</v>
      </c>
      <c r="AT346" s="230" t="s">
        <v>656</v>
      </c>
      <c r="AU346" s="230" t="s">
        <v>85</v>
      </c>
      <c r="AY346" s="18" t="s">
        <v>161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83</v>
      </c>
      <c r="BK346" s="231">
        <f>ROUND(I346*H346,2)</f>
        <v>0</v>
      </c>
      <c r="BL346" s="18" t="s">
        <v>254</v>
      </c>
      <c r="BM346" s="230" t="s">
        <v>2630</v>
      </c>
    </row>
    <row r="347" s="2" customFormat="1" ht="44.25" customHeight="1">
      <c r="A347" s="39"/>
      <c r="B347" s="40"/>
      <c r="C347" s="218" t="s">
        <v>858</v>
      </c>
      <c r="D347" s="218" t="s">
        <v>162</v>
      </c>
      <c r="E347" s="219" t="s">
        <v>2631</v>
      </c>
      <c r="F347" s="220" t="s">
        <v>2632</v>
      </c>
      <c r="G347" s="221" t="s">
        <v>328</v>
      </c>
      <c r="H347" s="222">
        <v>0.0050000000000000001</v>
      </c>
      <c r="I347" s="223"/>
      <c r="J347" s="224">
        <f>ROUND(I347*H347,2)</f>
        <v>0</v>
      </c>
      <c r="K347" s="225"/>
      <c r="L347" s="45"/>
      <c r="M347" s="226" t="s">
        <v>1</v>
      </c>
      <c r="N347" s="227" t="s">
        <v>40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254</v>
      </c>
      <c r="AT347" s="230" t="s">
        <v>162</v>
      </c>
      <c r="AU347" s="230" t="s">
        <v>85</v>
      </c>
      <c r="AY347" s="18" t="s">
        <v>161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83</v>
      </c>
      <c r="BK347" s="231">
        <f>ROUND(I347*H347,2)</f>
        <v>0</v>
      </c>
      <c r="BL347" s="18" t="s">
        <v>254</v>
      </c>
      <c r="BM347" s="230" t="s">
        <v>2633</v>
      </c>
    </row>
    <row r="348" s="12" customFormat="1" ht="22.8" customHeight="1">
      <c r="A348" s="12"/>
      <c r="B348" s="204"/>
      <c r="C348" s="205"/>
      <c r="D348" s="206" t="s">
        <v>74</v>
      </c>
      <c r="E348" s="287" t="s">
        <v>2634</v>
      </c>
      <c r="F348" s="287" t="s">
        <v>2635</v>
      </c>
      <c r="G348" s="205"/>
      <c r="H348" s="205"/>
      <c r="I348" s="208"/>
      <c r="J348" s="288">
        <f>BK348</f>
        <v>0</v>
      </c>
      <c r="K348" s="205"/>
      <c r="L348" s="210"/>
      <c r="M348" s="211"/>
      <c r="N348" s="212"/>
      <c r="O348" s="212"/>
      <c r="P348" s="213">
        <f>SUM(P349:P390)</f>
        <v>0</v>
      </c>
      <c r="Q348" s="212"/>
      <c r="R348" s="213">
        <f>SUM(R349:R390)</f>
        <v>0.7624399999999999</v>
      </c>
      <c r="S348" s="212"/>
      <c r="T348" s="214">
        <f>SUM(T349:T390)</f>
        <v>0.57362000000000002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5" t="s">
        <v>85</v>
      </c>
      <c r="AT348" s="216" t="s">
        <v>74</v>
      </c>
      <c r="AU348" s="216" t="s">
        <v>83</v>
      </c>
      <c r="AY348" s="215" t="s">
        <v>161</v>
      </c>
      <c r="BK348" s="217">
        <f>SUM(BK349:BK390)</f>
        <v>0</v>
      </c>
    </row>
    <row r="349" s="2" customFormat="1" ht="24.15" customHeight="1">
      <c r="A349" s="39"/>
      <c r="B349" s="40"/>
      <c r="C349" s="218" t="s">
        <v>541</v>
      </c>
      <c r="D349" s="218" t="s">
        <v>162</v>
      </c>
      <c r="E349" s="219" t="s">
        <v>2636</v>
      </c>
      <c r="F349" s="220" t="s">
        <v>2637</v>
      </c>
      <c r="G349" s="221" t="s">
        <v>2105</v>
      </c>
      <c r="H349" s="222">
        <v>8</v>
      </c>
      <c r="I349" s="223"/>
      <c r="J349" s="224">
        <f>ROUND(I349*H349,2)</f>
        <v>0</v>
      </c>
      <c r="K349" s="225"/>
      <c r="L349" s="45"/>
      <c r="M349" s="226" t="s">
        <v>1</v>
      </c>
      <c r="N349" s="227" t="s">
        <v>40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0.01933</v>
      </c>
      <c r="T349" s="229">
        <f>S349*H349</f>
        <v>0.15464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164</v>
      </c>
      <c r="AT349" s="230" t="s">
        <v>162</v>
      </c>
      <c r="AU349" s="230" t="s">
        <v>85</v>
      </c>
      <c r="AY349" s="18" t="s">
        <v>161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83</v>
      </c>
      <c r="BK349" s="231">
        <f>ROUND(I349*H349,2)</f>
        <v>0</v>
      </c>
      <c r="BL349" s="18" t="s">
        <v>164</v>
      </c>
      <c r="BM349" s="230" t="s">
        <v>2638</v>
      </c>
    </row>
    <row r="350" s="2" customFormat="1" ht="33" customHeight="1">
      <c r="A350" s="39"/>
      <c r="B350" s="40"/>
      <c r="C350" s="218" t="s">
        <v>870</v>
      </c>
      <c r="D350" s="218" t="s">
        <v>162</v>
      </c>
      <c r="E350" s="219" t="s">
        <v>2639</v>
      </c>
      <c r="F350" s="220" t="s">
        <v>2640</v>
      </c>
      <c r="G350" s="221" t="s">
        <v>2105</v>
      </c>
      <c r="H350" s="222">
        <v>11</v>
      </c>
      <c r="I350" s="223"/>
      <c r="J350" s="224">
        <f>ROUND(I350*H350,2)</f>
        <v>0</v>
      </c>
      <c r="K350" s="225"/>
      <c r="L350" s="45"/>
      <c r="M350" s="226" t="s">
        <v>1</v>
      </c>
      <c r="N350" s="227" t="s">
        <v>40</v>
      </c>
      <c r="O350" s="92"/>
      <c r="P350" s="228">
        <f>O350*H350</f>
        <v>0</v>
      </c>
      <c r="Q350" s="228">
        <v>0.017469999999999999</v>
      </c>
      <c r="R350" s="228">
        <f>Q350*H350</f>
        <v>0.19217000000000001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254</v>
      </c>
      <c r="AT350" s="230" t="s">
        <v>162</v>
      </c>
      <c r="AU350" s="230" t="s">
        <v>85</v>
      </c>
      <c r="AY350" s="18" t="s">
        <v>161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83</v>
      </c>
      <c r="BK350" s="231">
        <f>ROUND(I350*H350,2)</f>
        <v>0</v>
      </c>
      <c r="BL350" s="18" t="s">
        <v>254</v>
      </c>
      <c r="BM350" s="230" t="s">
        <v>2641</v>
      </c>
    </row>
    <row r="351" s="2" customFormat="1" ht="24.15" customHeight="1">
      <c r="A351" s="39"/>
      <c r="B351" s="40"/>
      <c r="C351" s="218" t="s">
        <v>551</v>
      </c>
      <c r="D351" s="218" t="s">
        <v>162</v>
      </c>
      <c r="E351" s="219" t="s">
        <v>2642</v>
      </c>
      <c r="F351" s="220" t="s">
        <v>2643</v>
      </c>
      <c r="G351" s="221" t="s">
        <v>431</v>
      </c>
      <c r="H351" s="222">
        <v>2</v>
      </c>
      <c r="I351" s="223"/>
      <c r="J351" s="224">
        <f>ROUND(I351*H351,2)</f>
        <v>0</v>
      </c>
      <c r="K351" s="225"/>
      <c r="L351" s="45"/>
      <c r="M351" s="226" t="s">
        <v>1</v>
      </c>
      <c r="N351" s="227" t="s">
        <v>40</v>
      </c>
      <c r="O351" s="92"/>
      <c r="P351" s="228">
        <f>O351*H351</f>
        <v>0</v>
      </c>
      <c r="Q351" s="228">
        <v>0.0012700000000000001</v>
      </c>
      <c r="R351" s="228">
        <f>Q351*H351</f>
        <v>0.0025400000000000002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254</v>
      </c>
      <c r="AT351" s="230" t="s">
        <v>162</v>
      </c>
      <c r="AU351" s="230" t="s">
        <v>85</v>
      </c>
      <c r="AY351" s="18" t="s">
        <v>161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83</v>
      </c>
      <c r="BK351" s="231">
        <f>ROUND(I351*H351,2)</f>
        <v>0</v>
      </c>
      <c r="BL351" s="18" t="s">
        <v>254</v>
      </c>
      <c r="BM351" s="230" t="s">
        <v>2644</v>
      </c>
    </row>
    <row r="352" s="2" customFormat="1" ht="24.15" customHeight="1">
      <c r="A352" s="39"/>
      <c r="B352" s="40"/>
      <c r="C352" s="276" t="s">
        <v>863</v>
      </c>
      <c r="D352" s="276" t="s">
        <v>656</v>
      </c>
      <c r="E352" s="277" t="s">
        <v>2645</v>
      </c>
      <c r="F352" s="278" t="s">
        <v>2646</v>
      </c>
      <c r="G352" s="279" t="s">
        <v>431</v>
      </c>
      <c r="H352" s="280">
        <v>2</v>
      </c>
      <c r="I352" s="281"/>
      <c r="J352" s="282">
        <f>ROUND(I352*H352,2)</f>
        <v>0</v>
      </c>
      <c r="K352" s="283"/>
      <c r="L352" s="284"/>
      <c r="M352" s="285" t="s">
        <v>1</v>
      </c>
      <c r="N352" s="286" t="s">
        <v>40</v>
      </c>
      <c r="O352" s="92"/>
      <c r="P352" s="228">
        <f>O352*H352</f>
        <v>0</v>
      </c>
      <c r="Q352" s="228">
        <v>0.021899999999999999</v>
      </c>
      <c r="R352" s="228">
        <f>Q352*H352</f>
        <v>0.043799999999999999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318</v>
      </c>
      <c r="AT352" s="230" t="s">
        <v>656</v>
      </c>
      <c r="AU352" s="230" t="s">
        <v>85</v>
      </c>
      <c r="AY352" s="18" t="s">
        <v>161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83</v>
      </c>
      <c r="BK352" s="231">
        <f>ROUND(I352*H352,2)</f>
        <v>0</v>
      </c>
      <c r="BL352" s="18" t="s">
        <v>254</v>
      </c>
      <c r="BM352" s="230" t="s">
        <v>2647</v>
      </c>
    </row>
    <row r="353" s="2" customFormat="1" ht="24.15" customHeight="1">
      <c r="A353" s="39"/>
      <c r="B353" s="40"/>
      <c r="C353" s="218" t="s">
        <v>561</v>
      </c>
      <c r="D353" s="218" t="s">
        <v>162</v>
      </c>
      <c r="E353" s="219" t="s">
        <v>2648</v>
      </c>
      <c r="F353" s="220" t="s">
        <v>2649</v>
      </c>
      <c r="G353" s="221" t="s">
        <v>2105</v>
      </c>
      <c r="H353" s="222">
        <v>5</v>
      </c>
      <c r="I353" s="223"/>
      <c r="J353" s="224">
        <f>ROUND(I353*H353,2)</f>
        <v>0</v>
      </c>
      <c r="K353" s="225"/>
      <c r="L353" s="45"/>
      <c r="M353" s="226" t="s">
        <v>1</v>
      </c>
      <c r="N353" s="227" t="s">
        <v>40</v>
      </c>
      <c r="O353" s="92"/>
      <c r="P353" s="228">
        <f>O353*H353</f>
        <v>0</v>
      </c>
      <c r="Q353" s="228">
        <v>0.01908</v>
      </c>
      <c r="R353" s="228">
        <f>Q353*H353</f>
        <v>0.095399999999999999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254</v>
      </c>
      <c r="AT353" s="230" t="s">
        <v>162</v>
      </c>
      <c r="AU353" s="230" t="s">
        <v>85</v>
      </c>
      <c r="AY353" s="18" t="s">
        <v>161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83</v>
      </c>
      <c r="BK353" s="231">
        <f>ROUND(I353*H353,2)</f>
        <v>0</v>
      </c>
      <c r="BL353" s="18" t="s">
        <v>254</v>
      </c>
      <c r="BM353" s="230" t="s">
        <v>2650</v>
      </c>
    </row>
    <row r="354" s="2" customFormat="1" ht="37.8" customHeight="1">
      <c r="A354" s="39"/>
      <c r="B354" s="40"/>
      <c r="C354" s="218" t="s">
        <v>888</v>
      </c>
      <c r="D354" s="218" t="s">
        <v>162</v>
      </c>
      <c r="E354" s="219" t="s">
        <v>2651</v>
      </c>
      <c r="F354" s="220" t="s">
        <v>2652</v>
      </c>
      <c r="G354" s="221" t="s">
        <v>2105</v>
      </c>
      <c r="H354" s="222">
        <v>11</v>
      </c>
      <c r="I354" s="223"/>
      <c r="J354" s="224">
        <f>ROUND(I354*H354,2)</f>
        <v>0</v>
      </c>
      <c r="K354" s="225"/>
      <c r="L354" s="45"/>
      <c r="M354" s="226" t="s">
        <v>1</v>
      </c>
      <c r="N354" s="227" t="s">
        <v>40</v>
      </c>
      <c r="O354" s="92"/>
      <c r="P354" s="228">
        <f>O354*H354</f>
        <v>0</v>
      </c>
      <c r="Q354" s="228">
        <v>0.01247</v>
      </c>
      <c r="R354" s="228">
        <f>Q354*H354</f>
        <v>0.13717000000000001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254</v>
      </c>
      <c r="AT354" s="230" t="s">
        <v>162</v>
      </c>
      <c r="AU354" s="230" t="s">
        <v>85</v>
      </c>
      <c r="AY354" s="18" t="s">
        <v>161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83</v>
      </c>
      <c r="BK354" s="231">
        <f>ROUND(I354*H354,2)</f>
        <v>0</v>
      </c>
      <c r="BL354" s="18" t="s">
        <v>254</v>
      </c>
      <c r="BM354" s="230" t="s">
        <v>2653</v>
      </c>
    </row>
    <row r="355" s="2" customFormat="1" ht="37.8" customHeight="1">
      <c r="A355" s="39"/>
      <c r="B355" s="40"/>
      <c r="C355" s="218" t="s">
        <v>587</v>
      </c>
      <c r="D355" s="218" t="s">
        <v>162</v>
      </c>
      <c r="E355" s="219" t="s">
        <v>2654</v>
      </c>
      <c r="F355" s="220" t="s">
        <v>2655</v>
      </c>
      <c r="G355" s="221" t="s">
        <v>2105</v>
      </c>
      <c r="H355" s="222">
        <v>1</v>
      </c>
      <c r="I355" s="223"/>
      <c r="J355" s="224">
        <f>ROUND(I355*H355,2)</f>
        <v>0</v>
      </c>
      <c r="K355" s="225"/>
      <c r="L355" s="45"/>
      <c r="M355" s="226" t="s">
        <v>1</v>
      </c>
      <c r="N355" s="227" t="s">
        <v>40</v>
      </c>
      <c r="O355" s="92"/>
      <c r="P355" s="228">
        <f>O355*H355</f>
        <v>0</v>
      </c>
      <c r="Q355" s="228">
        <v>0.019709999999999998</v>
      </c>
      <c r="R355" s="228">
        <f>Q355*H355</f>
        <v>0.019709999999999998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254</v>
      </c>
      <c r="AT355" s="230" t="s">
        <v>162</v>
      </c>
      <c r="AU355" s="230" t="s">
        <v>85</v>
      </c>
      <c r="AY355" s="18" t="s">
        <v>161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83</v>
      </c>
      <c r="BK355" s="231">
        <f>ROUND(I355*H355,2)</f>
        <v>0</v>
      </c>
      <c r="BL355" s="18" t="s">
        <v>254</v>
      </c>
      <c r="BM355" s="230" t="s">
        <v>2656</v>
      </c>
    </row>
    <row r="356" s="2" customFormat="1" ht="37.8" customHeight="1">
      <c r="A356" s="39"/>
      <c r="B356" s="40"/>
      <c r="C356" s="218" t="s">
        <v>880</v>
      </c>
      <c r="D356" s="218" t="s">
        <v>162</v>
      </c>
      <c r="E356" s="219" t="s">
        <v>2657</v>
      </c>
      <c r="F356" s="220" t="s">
        <v>2658</v>
      </c>
      <c r="G356" s="221" t="s">
        <v>2105</v>
      </c>
      <c r="H356" s="222">
        <v>1</v>
      </c>
      <c r="I356" s="223"/>
      <c r="J356" s="224">
        <f>ROUND(I356*H356,2)</f>
        <v>0</v>
      </c>
      <c r="K356" s="225"/>
      <c r="L356" s="45"/>
      <c r="M356" s="226" t="s">
        <v>1</v>
      </c>
      <c r="N356" s="227" t="s">
        <v>40</v>
      </c>
      <c r="O356" s="92"/>
      <c r="P356" s="228">
        <f>O356*H356</f>
        <v>0</v>
      </c>
      <c r="Q356" s="228">
        <v>0.0099600000000000001</v>
      </c>
      <c r="R356" s="228">
        <f>Q356*H356</f>
        <v>0.0099600000000000001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254</v>
      </c>
      <c r="AT356" s="230" t="s">
        <v>162</v>
      </c>
      <c r="AU356" s="230" t="s">
        <v>85</v>
      </c>
      <c r="AY356" s="18" t="s">
        <v>161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83</v>
      </c>
      <c r="BK356" s="231">
        <f>ROUND(I356*H356,2)</f>
        <v>0</v>
      </c>
      <c r="BL356" s="18" t="s">
        <v>254</v>
      </c>
      <c r="BM356" s="230" t="s">
        <v>2659</v>
      </c>
    </row>
    <row r="357" s="2" customFormat="1" ht="24.15" customHeight="1">
      <c r="A357" s="39"/>
      <c r="B357" s="40"/>
      <c r="C357" s="218" t="s">
        <v>594</v>
      </c>
      <c r="D357" s="218" t="s">
        <v>162</v>
      </c>
      <c r="E357" s="219" t="s">
        <v>2660</v>
      </c>
      <c r="F357" s="220" t="s">
        <v>2661</v>
      </c>
      <c r="G357" s="221" t="s">
        <v>2105</v>
      </c>
      <c r="H357" s="222">
        <v>1</v>
      </c>
      <c r="I357" s="223"/>
      <c r="J357" s="224">
        <f>ROUND(I357*H357,2)</f>
        <v>0</v>
      </c>
      <c r="K357" s="225"/>
      <c r="L357" s="45"/>
      <c r="M357" s="226" t="s">
        <v>1</v>
      </c>
      <c r="N357" s="227" t="s">
        <v>40</v>
      </c>
      <c r="O357" s="92"/>
      <c r="P357" s="228">
        <f>O357*H357</f>
        <v>0</v>
      </c>
      <c r="Q357" s="228">
        <v>0.017389999999999999</v>
      </c>
      <c r="R357" s="228">
        <f>Q357*H357</f>
        <v>0.017389999999999999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254</v>
      </c>
      <c r="AT357" s="230" t="s">
        <v>162</v>
      </c>
      <c r="AU357" s="230" t="s">
        <v>85</v>
      </c>
      <c r="AY357" s="18" t="s">
        <v>161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83</v>
      </c>
      <c r="BK357" s="231">
        <f>ROUND(I357*H357,2)</f>
        <v>0</v>
      </c>
      <c r="BL357" s="18" t="s">
        <v>254</v>
      </c>
      <c r="BM357" s="230" t="s">
        <v>2662</v>
      </c>
    </row>
    <row r="358" s="2" customFormat="1" ht="24.15" customHeight="1">
      <c r="A358" s="39"/>
      <c r="B358" s="40"/>
      <c r="C358" s="218" t="s">
        <v>915</v>
      </c>
      <c r="D358" s="218" t="s">
        <v>162</v>
      </c>
      <c r="E358" s="219" t="s">
        <v>2663</v>
      </c>
      <c r="F358" s="220" t="s">
        <v>2664</v>
      </c>
      <c r="G358" s="221" t="s">
        <v>431</v>
      </c>
      <c r="H358" s="222">
        <v>2</v>
      </c>
      <c r="I358" s="223"/>
      <c r="J358" s="224">
        <f>ROUND(I358*H358,2)</f>
        <v>0</v>
      </c>
      <c r="K358" s="225"/>
      <c r="L358" s="45"/>
      <c r="M358" s="226" t="s">
        <v>1</v>
      </c>
      <c r="N358" s="227" t="s">
        <v>40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254</v>
      </c>
      <c r="AT358" s="230" t="s">
        <v>162</v>
      </c>
      <c r="AU358" s="230" t="s">
        <v>85</v>
      </c>
      <c r="AY358" s="18" t="s">
        <v>161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83</v>
      </c>
      <c r="BK358" s="231">
        <f>ROUND(I358*H358,2)</f>
        <v>0</v>
      </c>
      <c r="BL358" s="18" t="s">
        <v>254</v>
      </c>
      <c r="BM358" s="230" t="s">
        <v>2665</v>
      </c>
    </row>
    <row r="359" s="2" customFormat="1" ht="16.5" customHeight="1">
      <c r="A359" s="39"/>
      <c r="B359" s="40"/>
      <c r="C359" s="276" t="s">
        <v>600</v>
      </c>
      <c r="D359" s="276" t="s">
        <v>656</v>
      </c>
      <c r="E359" s="277" t="s">
        <v>2666</v>
      </c>
      <c r="F359" s="278" t="s">
        <v>2667</v>
      </c>
      <c r="G359" s="279" t="s">
        <v>431</v>
      </c>
      <c r="H359" s="280">
        <v>2</v>
      </c>
      <c r="I359" s="281"/>
      <c r="J359" s="282">
        <f>ROUND(I359*H359,2)</f>
        <v>0</v>
      </c>
      <c r="K359" s="283"/>
      <c r="L359" s="284"/>
      <c r="M359" s="285" t="s">
        <v>1</v>
      </c>
      <c r="N359" s="286" t="s">
        <v>40</v>
      </c>
      <c r="O359" s="92"/>
      <c r="P359" s="228">
        <f>O359*H359</f>
        <v>0</v>
      </c>
      <c r="Q359" s="228">
        <v>0.00075000000000000002</v>
      </c>
      <c r="R359" s="228">
        <f>Q359*H359</f>
        <v>0.0015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318</v>
      </c>
      <c r="AT359" s="230" t="s">
        <v>656</v>
      </c>
      <c r="AU359" s="230" t="s">
        <v>85</v>
      </c>
      <c r="AY359" s="18" t="s">
        <v>161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83</v>
      </c>
      <c r="BK359" s="231">
        <f>ROUND(I359*H359,2)</f>
        <v>0</v>
      </c>
      <c r="BL359" s="18" t="s">
        <v>254</v>
      </c>
      <c r="BM359" s="230" t="s">
        <v>2668</v>
      </c>
    </row>
    <row r="360" s="2" customFormat="1" ht="24.15" customHeight="1">
      <c r="A360" s="39"/>
      <c r="B360" s="40"/>
      <c r="C360" s="218" t="s">
        <v>922</v>
      </c>
      <c r="D360" s="218" t="s">
        <v>162</v>
      </c>
      <c r="E360" s="219" t="s">
        <v>2669</v>
      </c>
      <c r="F360" s="220" t="s">
        <v>2670</v>
      </c>
      <c r="G360" s="221" t="s">
        <v>431</v>
      </c>
      <c r="H360" s="222">
        <v>2</v>
      </c>
      <c r="I360" s="223"/>
      <c r="J360" s="224">
        <f>ROUND(I360*H360,2)</f>
        <v>0</v>
      </c>
      <c r="K360" s="225"/>
      <c r="L360" s="45"/>
      <c r="M360" s="226" t="s">
        <v>1</v>
      </c>
      <c r="N360" s="227" t="s">
        <v>40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254</v>
      </c>
      <c r="AT360" s="230" t="s">
        <v>162</v>
      </c>
      <c r="AU360" s="230" t="s">
        <v>85</v>
      </c>
      <c r="AY360" s="18" t="s">
        <v>161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83</v>
      </c>
      <c r="BK360" s="231">
        <f>ROUND(I360*H360,2)</f>
        <v>0</v>
      </c>
      <c r="BL360" s="18" t="s">
        <v>254</v>
      </c>
      <c r="BM360" s="230" t="s">
        <v>2671</v>
      </c>
    </row>
    <row r="361" s="2" customFormat="1" ht="16.5" customHeight="1">
      <c r="A361" s="39"/>
      <c r="B361" s="40"/>
      <c r="C361" s="276" t="s">
        <v>605</v>
      </c>
      <c r="D361" s="276" t="s">
        <v>656</v>
      </c>
      <c r="E361" s="277" t="s">
        <v>2672</v>
      </c>
      <c r="F361" s="278" t="s">
        <v>2673</v>
      </c>
      <c r="G361" s="279" t="s">
        <v>431</v>
      </c>
      <c r="H361" s="280">
        <v>2</v>
      </c>
      <c r="I361" s="281"/>
      <c r="J361" s="282">
        <f>ROUND(I361*H361,2)</f>
        <v>0</v>
      </c>
      <c r="K361" s="283"/>
      <c r="L361" s="284"/>
      <c r="M361" s="285" t="s">
        <v>1</v>
      </c>
      <c r="N361" s="286" t="s">
        <v>40</v>
      </c>
      <c r="O361" s="92"/>
      <c r="P361" s="228">
        <f>O361*H361</f>
        <v>0</v>
      </c>
      <c r="Q361" s="228">
        <v>0.00084999999999999995</v>
      </c>
      <c r="R361" s="228">
        <f>Q361*H361</f>
        <v>0.0016999999999999999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318</v>
      </c>
      <c r="AT361" s="230" t="s">
        <v>656</v>
      </c>
      <c r="AU361" s="230" t="s">
        <v>85</v>
      </c>
      <c r="AY361" s="18" t="s">
        <v>161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83</v>
      </c>
      <c r="BK361" s="231">
        <f>ROUND(I361*H361,2)</f>
        <v>0</v>
      </c>
      <c r="BL361" s="18" t="s">
        <v>254</v>
      </c>
      <c r="BM361" s="230" t="s">
        <v>2674</v>
      </c>
    </row>
    <row r="362" s="2" customFormat="1" ht="24.15" customHeight="1">
      <c r="A362" s="39"/>
      <c r="B362" s="40"/>
      <c r="C362" s="218" t="s">
        <v>936</v>
      </c>
      <c r="D362" s="218" t="s">
        <v>162</v>
      </c>
      <c r="E362" s="219" t="s">
        <v>2675</v>
      </c>
      <c r="F362" s="220" t="s">
        <v>2676</v>
      </c>
      <c r="G362" s="221" t="s">
        <v>431</v>
      </c>
      <c r="H362" s="222">
        <v>2</v>
      </c>
      <c r="I362" s="223"/>
      <c r="J362" s="224">
        <f>ROUND(I362*H362,2)</f>
        <v>0</v>
      </c>
      <c r="K362" s="225"/>
      <c r="L362" s="45"/>
      <c r="M362" s="226" t="s">
        <v>1</v>
      </c>
      <c r="N362" s="227" t="s">
        <v>40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254</v>
      </c>
      <c r="AT362" s="230" t="s">
        <v>162</v>
      </c>
      <c r="AU362" s="230" t="s">
        <v>85</v>
      </c>
      <c r="AY362" s="18" t="s">
        <v>161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83</v>
      </c>
      <c r="BK362" s="231">
        <f>ROUND(I362*H362,2)</f>
        <v>0</v>
      </c>
      <c r="BL362" s="18" t="s">
        <v>254</v>
      </c>
      <c r="BM362" s="230" t="s">
        <v>2677</v>
      </c>
    </row>
    <row r="363" s="2" customFormat="1" ht="21.75" customHeight="1">
      <c r="A363" s="39"/>
      <c r="B363" s="40"/>
      <c r="C363" s="276" t="s">
        <v>609</v>
      </c>
      <c r="D363" s="276" t="s">
        <v>656</v>
      </c>
      <c r="E363" s="277" t="s">
        <v>2678</v>
      </c>
      <c r="F363" s="278" t="s">
        <v>2679</v>
      </c>
      <c r="G363" s="279" t="s">
        <v>1168</v>
      </c>
      <c r="H363" s="280">
        <v>2</v>
      </c>
      <c r="I363" s="281"/>
      <c r="J363" s="282">
        <f>ROUND(I363*H363,2)</f>
        <v>0</v>
      </c>
      <c r="K363" s="283"/>
      <c r="L363" s="284"/>
      <c r="M363" s="285" t="s">
        <v>1</v>
      </c>
      <c r="N363" s="286" t="s">
        <v>40</v>
      </c>
      <c r="O363" s="92"/>
      <c r="P363" s="228">
        <f>O363*H363</f>
        <v>0</v>
      </c>
      <c r="Q363" s="228">
        <v>0.002</v>
      </c>
      <c r="R363" s="228">
        <f>Q363*H363</f>
        <v>0.0040000000000000001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318</v>
      </c>
      <c r="AT363" s="230" t="s">
        <v>656</v>
      </c>
      <c r="AU363" s="230" t="s">
        <v>85</v>
      </c>
      <c r="AY363" s="18" t="s">
        <v>161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83</v>
      </c>
      <c r="BK363" s="231">
        <f>ROUND(I363*H363,2)</f>
        <v>0</v>
      </c>
      <c r="BL363" s="18" t="s">
        <v>254</v>
      </c>
      <c r="BM363" s="230" t="s">
        <v>2680</v>
      </c>
    </row>
    <row r="364" s="2" customFormat="1" ht="37.8" customHeight="1">
      <c r="A364" s="39"/>
      <c r="B364" s="40"/>
      <c r="C364" s="218" t="s">
        <v>952</v>
      </c>
      <c r="D364" s="218" t="s">
        <v>162</v>
      </c>
      <c r="E364" s="219" t="s">
        <v>2681</v>
      </c>
      <c r="F364" s="220" t="s">
        <v>2682</v>
      </c>
      <c r="G364" s="221" t="s">
        <v>2105</v>
      </c>
      <c r="H364" s="222">
        <v>3</v>
      </c>
      <c r="I364" s="223"/>
      <c r="J364" s="224">
        <f>ROUND(I364*H364,2)</f>
        <v>0</v>
      </c>
      <c r="K364" s="225"/>
      <c r="L364" s="45"/>
      <c r="M364" s="226" t="s">
        <v>1</v>
      </c>
      <c r="N364" s="227" t="s">
        <v>40</v>
      </c>
      <c r="O364" s="92"/>
      <c r="P364" s="228">
        <f>O364*H364</f>
        <v>0</v>
      </c>
      <c r="Q364" s="228">
        <v>0.027550000000000002</v>
      </c>
      <c r="R364" s="228">
        <f>Q364*H364</f>
        <v>0.082650000000000001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254</v>
      </c>
      <c r="AT364" s="230" t="s">
        <v>162</v>
      </c>
      <c r="AU364" s="230" t="s">
        <v>85</v>
      </c>
      <c r="AY364" s="18" t="s">
        <v>161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83</v>
      </c>
      <c r="BK364" s="231">
        <f>ROUND(I364*H364,2)</f>
        <v>0</v>
      </c>
      <c r="BL364" s="18" t="s">
        <v>254</v>
      </c>
      <c r="BM364" s="230" t="s">
        <v>2683</v>
      </c>
    </row>
    <row r="365" s="2" customFormat="1" ht="44.25" customHeight="1">
      <c r="A365" s="39"/>
      <c r="B365" s="40"/>
      <c r="C365" s="218" t="s">
        <v>613</v>
      </c>
      <c r="D365" s="218" t="s">
        <v>162</v>
      </c>
      <c r="E365" s="219" t="s">
        <v>2684</v>
      </c>
      <c r="F365" s="220" t="s">
        <v>2685</v>
      </c>
      <c r="G365" s="221" t="s">
        <v>2105</v>
      </c>
      <c r="H365" s="222">
        <v>1</v>
      </c>
      <c r="I365" s="223"/>
      <c r="J365" s="224">
        <f>ROUND(I365*H365,2)</f>
        <v>0</v>
      </c>
      <c r="K365" s="225"/>
      <c r="L365" s="45"/>
      <c r="M365" s="226" t="s">
        <v>1</v>
      </c>
      <c r="N365" s="227" t="s">
        <v>40</v>
      </c>
      <c r="O365" s="92"/>
      <c r="P365" s="228">
        <f>O365*H365</f>
        <v>0</v>
      </c>
      <c r="Q365" s="228">
        <v>0.036339999999999997</v>
      </c>
      <c r="R365" s="228">
        <f>Q365*H365</f>
        <v>0.036339999999999997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254</v>
      </c>
      <c r="AT365" s="230" t="s">
        <v>162</v>
      </c>
      <c r="AU365" s="230" t="s">
        <v>85</v>
      </c>
      <c r="AY365" s="18" t="s">
        <v>161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83</v>
      </c>
      <c r="BK365" s="231">
        <f>ROUND(I365*H365,2)</f>
        <v>0</v>
      </c>
      <c r="BL365" s="18" t="s">
        <v>254</v>
      </c>
      <c r="BM365" s="230" t="s">
        <v>2686</v>
      </c>
    </row>
    <row r="366" s="2" customFormat="1" ht="24.15" customHeight="1">
      <c r="A366" s="39"/>
      <c r="B366" s="40"/>
      <c r="C366" s="218" t="s">
        <v>964</v>
      </c>
      <c r="D366" s="218" t="s">
        <v>162</v>
      </c>
      <c r="E366" s="219" t="s">
        <v>2687</v>
      </c>
      <c r="F366" s="220" t="s">
        <v>2688</v>
      </c>
      <c r="G366" s="221" t="s">
        <v>431</v>
      </c>
      <c r="H366" s="222">
        <v>2</v>
      </c>
      <c r="I366" s="223"/>
      <c r="J366" s="224">
        <f>ROUND(I366*H366,2)</f>
        <v>0</v>
      </c>
      <c r="K366" s="225"/>
      <c r="L366" s="45"/>
      <c r="M366" s="226" t="s">
        <v>1</v>
      </c>
      <c r="N366" s="227" t="s">
        <v>40</v>
      </c>
      <c r="O366" s="92"/>
      <c r="P366" s="228">
        <f>O366*H366</f>
        <v>0</v>
      </c>
      <c r="Q366" s="228">
        <v>0.00029999999999999997</v>
      </c>
      <c r="R366" s="228">
        <f>Q366*H366</f>
        <v>0.00059999999999999995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254</v>
      </c>
      <c r="AT366" s="230" t="s">
        <v>162</v>
      </c>
      <c r="AU366" s="230" t="s">
        <v>85</v>
      </c>
      <c r="AY366" s="18" t="s">
        <v>161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83</v>
      </c>
      <c r="BK366" s="231">
        <f>ROUND(I366*H366,2)</f>
        <v>0</v>
      </c>
      <c r="BL366" s="18" t="s">
        <v>254</v>
      </c>
      <c r="BM366" s="230" t="s">
        <v>2689</v>
      </c>
    </row>
    <row r="367" s="2" customFormat="1" ht="24.15" customHeight="1">
      <c r="A367" s="39"/>
      <c r="B367" s="40"/>
      <c r="C367" s="218" t="s">
        <v>617</v>
      </c>
      <c r="D367" s="218" t="s">
        <v>162</v>
      </c>
      <c r="E367" s="219" t="s">
        <v>2690</v>
      </c>
      <c r="F367" s="220" t="s">
        <v>2691</v>
      </c>
      <c r="G367" s="221" t="s">
        <v>431</v>
      </c>
      <c r="H367" s="222">
        <v>1</v>
      </c>
      <c r="I367" s="223"/>
      <c r="J367" s="224">
        <f>ROUND(I367*H367,2)</f>
        <v>0</v>
      </c>
      <c r="K367" s="225"/>
      <c r="L367" s="45"/>
      <c r="M367" s="226" t="s">
        <v>1</v>
      </c>
      <c r="N367" s="227" t="s">
        <v>40</v>
      </c>
      <c r="O367" s="92"/>
      <c r="P367" s="228">
        <f>O367*H367</f>
        <v>0</v>
      </c>
      <c r="Q367" s="228">
        <v>0.00029999999999999997</v>
      </c>
      <c r="R367" s="228">
        <f>Q367*H367</f>
        <v>0.00029999999999999997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254</v>
      </c>
      <c r="AT367" s="230" t="s">
        <v>162</v>
      </c>
      <c r="AU367" s="230" t="s">
        <v>85</v>
      </c>
      <c r="AY367" s="18" t="s">
        <v>161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83</v>
      </c>
      <c r="BK367" s="231">
        <f>ROUND(I367*H367,2)</f>
        <v>0</v>
      </c>
      <c r="BL367" s="18" t="s">
        <v>254</v>
      </c>
      <c r="BM367" s="230" t="s">
        <v>2692</v>
      </c>
    </row>
    <row r="368" s="2" customFormat="1" ht="37.8" customHeight="1">
      <c r="A368" s="39"/>
      <c r="B368" s="40"/>
      <c r="C368" s="218" t="s">
        <v>974</v>
      </c>
      <c r="D368" s="218" t="s">
        <v>162</v>
      </c>
      <c r="E368" s="219" t="s">
        <v>2693</v>
      </c>
      <c r="F368" s="220" t="s">
        <v>2694</v>
      </c>
      <c r="G368" s="221" t="s">
        <v>2105</v>
      </c>
      <c r="H368" s="222">
        <v>1</v>
      </c>
      <c r="I368" s="223"/>
      <c r="J368" s="224">
        <f>ROUND(I368*H368,2)</f>
        <v>0</v>
      </c>
      <c r="K368" s="225"/>
      <c r="L368" s="45"/>
      <c r="M368" s="226" t="s">
        <v>1</v>
      </c>
      <c r="N368" s="227" t="s">
        <v>40</v>
      </c>
      <c r="O368" s="92"/>
      <c r="P368" s="228">
        <f>O368*H368</f>
        <v>0</v>
      </c>
      <c r="Q368" s="228">
        <v>0.0050699999999999999</v>
      </c>
      <c r="R368" s="228">
        <f>Q368*H368</f>
        <v>0.0050699999999999999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254</v>
      </c>
      <c r="AT368" s="230" t="s">
        <v>162</v>
      </c>
      <c r="AU368" s="230" t="s">
        <v>85</v>
      </c>
      <c r="AY368" s="18" t="s">
        <v>161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83</v>
      </c>
      <c r="BK368" s="231">
        <f>ROUND(I368*H368,2)</f>
        <v>0</v>
      </c>
      <c r="BL368" s="18" t="s">
        <v>254</v>
      </c>
      <c r="BM368" s="230" t="s">
        <v>2695</v>
      </c>
    </row>
    <row r="369" s="2" customFormat="1" ht="16.5" customHeight="1">
      <c r="A369" s="39"/>
      <c r="B369" s="40"/>
      <c r="C369" s="276" t="s">
        <v>623</v>
      </c>
      <c r="D369" s="276" t="s">
        <v>656</v>
      </c>
      <c r="E369" s="277" t="s">
        <v>2696</v>
      </c>
      <c r="F369" s="278" t="s">
        <v>2697</v>
      </c>
      <c r="G369" s="279" t="s">
        <v>1168</v>
      </c>
      <c r="H369" s="280">
        <v>1</v>
      </c>
      <c r="I369" s="281"/>
      <c r="J369" s="282">
        <f>ROUND(I369*H369,2)</f>
        <v>0</v>
      </c>
      <c r="K369" s="283"/>
      <c r="L369" s="284"/>
      <c r="M369" s="285" t="s">
        <v>1</v>
      </c>
      <c r="N369" s="286" t="s">
        <v>40</v>
      </c>
      <c r="O369" s="92"/>
      <c r="P369" s="228">
        <f>O369*H369</f>
        <v>0</v>
      </c>
      <c r="Q369" s="228">
        <v>0.016</v>
      </c>
      <c r="R369" s="228">
        <f>Q369*H369</f>
        <v>0.016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318</v>
      </c>
      <c r="AT369" s="230" t="s">
        <v>656</v>
      </c>
      <c r="AU369" s="230" t="s">
        <v>85</v>
      </c>
      <c r="AY369" s="18" t="s">
        <v>161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83</v>
      </c>
      <c r="BK369" s="231">
        <f>ROUND(I369*H369,2)</f>
        <v>0</v>
      </c>
      <c r="BL369" s="18" t="s">
        <v>254</v>
      </c>
      <c r="BM369" s="230" t="s">
        <v>2698</v>
      </c>
    </row>
    <row r="370" s="2" customFormat="1" ht="24.15" customHeight="1">
      <c r="A370" s="39"/>
      <c r="B370" s="40"/>
      <c r="C370" s="218" t="s">
        <v>989</v>
      </c>
      <c r="D370" s="218" t="s">
        <v>162</v>
      </c>
      <c r="E370" s="219" t="s">
        <v>2699</v>
      </c>
      <c r="F370" s="220" t="s">
        <v>2700</v>
      </c>
      <c r="G370" s="221" t="s">
        <v>2105</v>
      </c>
      <c r="H370" s="222">
        <v>33</v>
      </c>
      <c r="I370" s="223"/>
      <c r="J370" s="224">
        <f>ROUND(I370*H370,2)</f>
        <v>0</v>
      </c>
      <c r="K370" s="225"/>
      <c r="L370" s="45"/>
      <c r="M370" s="226" t="s">
        <v>1</v>
      </c>
      <c r="N370" s="227" t="s">
        <v>40</v>
      </c>
      <c r="O370" s="92"/>
      <c r="P370" s="228">
        <f>O370*H370</f>
        <v>0</v>
      </c>
      <c r="Q370" s="228">
        <v>0.00024000000000000001</v>
      </c>
      <c r="R370" s="228">
        <f>Q370*H370</f>
        <v>0.00792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254</v>
      </c>
      <c r="AT370" s="230" t="s">
        <v>162</v>
      </c>
      <c r="AU370" s="230" t="s">
        <v>85</v>
      </c>
      <c r="AY370" s="18" t="s">
        <v>161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83</v>
      </c>
      <c r="BK370" s="231">
        <f>ROUND(I370*H370,2)</f>
        <v>0</v>
      </c>
      <c r="BL370" s="18" t="s">
        <v>254</v>
      </c>
      <c r="BM370" s="230" t="s">
        <v>2701</v>
      </c>
    </row>
    <row r="371" s="2" customFormat="1" ht="24.15" customHeight="1">
      <c r="A371" s="39"/>
      <c r="B371" s="40"/>
      <c r="C371" s="218" t="s">
        <v>639</v>
      </c>
      <c r="D371" s="218" t="s">
        <v>162</v>
      </c>
      <c r="E371" s="219" t="s">
        <v>2702</v>
      </c>
      <c r="F371" s="220" t="s">
        <v>2703</v>
      </c>
      <c r="G371" s="221" t="s">
        <v>2105</v>
      </c>
      <c r="H371" s="222">
        <v>2</v>
      </c>
      <c r="I371" s="223"/>
      <c r="J371" s="224">
        <f>ROUND(I371*H371,2)</f>
        <v>0</v>
      </c>
      <c r="K371" s="225"/>
      <c r="L371" s="45"/>
      <c r="M371" s="226" t="s">
        <v>1</v>
      </c>
      <c r="N371" s="227" t="s">
        <v>40</v>
      </c>
      <c r="O371" s="92"/>
      <c r="P371" s="228">
        <f>O371*H371</f>
        <v>0</v>
      </c>
      <c r="Q371" s="228">
        <v>0.0018</v>
      </c>
      <c r="R371" s="228">
        <f>Q371*H371</f>
        <v>0.0035999999999999999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254</v>
      </c>
      <c r="AT371" s="230" t="s">
        <v>162</v>
      </c>
      <c r="AU371" s="230" t="s">
        <v>85</v>
      </c>
      <c r="AY371" s="18" t="s">
        <v>161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83</v>
      </c>
      <c r="BK371" s="231">
        <f>ROUND(I371*H371,2)</f>
        <v>0</v>
      </c>
      <c r="BL371" s="18" t="s">
        <v>254</v>
      </c>
      <c r="BM371" s="230" t="s">
        <v>2704</v>
      </c>
    </row>
    <row r="372" s="2" customFormat="1" ht="21.75" customHeight="1">
      <c r="A372" s="39"/>
      <c r="B372" s="40"/>
      <c r="C372" s="218" t="s">
        <v>999</v>
      </c>
      <c r="D372" s="218" t="s">
        <v>162</v>
      </c>
      <c r="E372" s="219" t="s">
        <v>2705</v>
      </c>
      <c r="F372" s="220" t="s">
        <v>2706</v>
      </c>
      <c r="G372" s="221" t="s">
        <v>2105</v>
      </c>
      <c r="H372" s="222">
        <v>13</v>
      </c>
      <c r="I372" s="223"/>
      <c r="J372" s="224">
        <f>ROUND(I372*H372,2)</f>
        <v>0</v>
      </c>
      <c r="K372" s="225"/>
      <c r="L372" s="45"/>
      <c r="M372" s="226" t="s">
        <v>1</v>
      </c>
      <c r="N372" s="227" t="s">
        <v>40</v>
      </c>
      <c r="O372" s="92"/>
      <c r="P372" s="228">
        <f>O372*H372</f>
        <v>0</v>
      </c>
      <c r="Q372" s="228">
        <v>0.0018</v>
      </c>
      <c r="R372" s="228">
        <f>Q372*H372</f>
        <v>0.023400000000000001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254</v>
      </c>
      <c r="AT372" s="230" t="s">
        <v>162</v>
      </c>
      <c r="AU372" s="230" t="s">
        <v>85</v>
      </c>
      <c r="AY372" s="18" t="s">
        <v>161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83</v>
      </c>
      <c r="BK372" s="231">
        <f>ROUND(I372*H372,2)</f>
        <v>0</v>
      </c>
      <c r="BL372" s="18" t="s">
        <v>254</v>
      </c>
      <c r="BM372" s="230" t="s">
        <v>2707</v>
      </c>
    </row>
    <row r="373" s="2" customFormat="1" ht="16.5" customHeight="1">
      <c r="A373" s="39"/>
      <c r="B373" s="40"/>
      <c r="C373" s="218" t="s">
        <v>1004</v>
      </c>
      <c r="D373" s="218" t="s">
        <v>162</v>
      </c>
      <c r="E373" s="219" t="s">
        <v>2708</v>
      </c>
      <c r="F373" s="220" t="s">
        <v>2709</v>
      </c>
      <c r="G373" s="221" t="s">
        <v>2105</v>
      </c>
      <c r="H373" s="222">
        <v>1</v>
      </c>
      <c r="I373" s="223"/>
      <c r="J373" s="224">
        <f>ROUND(I373*H373,2)</f>
        <v>0</v>
      </c>
      <c r="K373" s="225"/>
      <c r="L373" s="45"/>
      <c r="M373" s="226" t="s">
        <v>1</v>
      </c>
      <c r="N373" s="227" t="s">
        <v>40</v>
      </c>
      <c r="O373" s="92"/>
      <c r="P373" s="228">
        <f>O373*H373</f>
        <v>0</v>
      </c>
      <c r="Q373" s="228">
        <v>0.0018400000000000001</v>
      </c>
      <c r="R373" s="228">
        <f>Q373*H373</f>
        <v>0.0018400000000000001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254</v>
      </c>
      <c r="AT373" s="230" t="s">
        <v>162</v>
      </c>
      <c r="AU373" s="230" t="s">
        <v>85</v>
      </c>
      <c r="AY373" s="18" t="s">
        <v>161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83</v>
      </c>
      <c r="BK373" s="231">
        <f>ROUND(I373*H373,2)</f>
        <v>0</v>
      </c>
      <c r="BL373" s="18" t="s">
        <v>254</v>
      </c>
      <c r="BM373" s="230" t="s">
        <v>2710</v>
      </c>
    </row>
    <row r="374" s="2" customFormat="1" ht="16.5" customHeight="1">
      <c r="A374" s="39"/>
      <c r="B374" s="40"/>
      <c r="C374" s="218" t="s">
        <v>1008</v>
      </c>
      <c r="D374" s="218" t="s">
        <v>162</v>
      </c>
      <c r="E374" s="219" t="s">
        <v>2711</v>
      </c>
      <c r="F374" s="220" t="s">
        <v>2712</v>
      </c>
      <c r="G374" s="221" t="s">
        <v>2105</v>
      </c>
      <c r="H374" s="222">
        <v>3</v>
      </c>
      <c r="I374" s="223"/>
      <c r="J374" s="224">
        <f>ROUND(I374*H374,2)</f>
        <v>0</v>
      </c>
      <c r="K374" s="225"/>
      <c r="L374" s="45"/>
      <c r="M374" s="226" t="s">
        <v>1</v>
      </c>
      <c r="N374" s="227" t="s">
        <v>40</v>
      </c>
      <c r="O374" s="92"/>
      <c r="P374" s="228">
        <f>O374*H374</f>
        <v>0</v>
      </c>
      <c r="Q374" s="228">
        <v>0.0018400000000000001</v>
      </c>
      <c r="R374" s="228">
        <f>Q374*H374</f>
        <v>0.0055200000000000006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254</v>
      </c>
      <c r="AT374" s="230" t="s">
        <v>162</v>
      </c>
      <c r="AU374" s="230" t="s">
        <v>85</v>
      </c>
      <c r="AY374" s="18" t="s">
        <v>161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83</v>
      </c>
      <c r="BK374" s="231">
        <f>ROUND(I374*H374,2)</f>
        <v>0</v>
      </c>
      <c r="BL374" s="18" t="s">
        <v>254</v>
      </c>
      <c r="BM374" s="230" t="s">
        <v>2713</v>
      </c>
    </row>
    <row r="375" s="2" customFormat="1" ht="24.15" customHeight="1">
      <c r="A375" s="39"/>
      <c r="B375" s="40"/>
      <c r="C375" s="218" t="s">
        <v>1013</v>
      </c>
      <c r="D375" s="218" t="s">
        <v>162</v>
      </c>
      <c r="E375" s="219" t="s">
        <v>2714</v>
      </c>
      <c r="F375" s="220" t="s">
        <v>2715</v>
      </c>
      <c r="G375" s="221" t="s">
        <v>2105</v>
      </c>
      <c r="H375" s="222">
        <v>5</v>
      </c>
      <c r="I375" s="223"/>
      <c r="J375" s="224">
        <f>ROUND(I375*H375,2)</f>
        <v>0</v>
      </c>
      <c r="K375" s="225"/>
      <c r="L375" s="45"/>
      <c r="M375" s="226" t="s">
        <v>1</v>
      </c>
      <c r="N375" s="227" t="s">
        <v>40</v>
      </c>
      <c r="O375" s="92"/>
      <c r="P375" s="228">
        <f>O375*H375</f>
        <v>0</v>
      </c>
      <c r="Q375" s="228">
        <v>0.0031099999999999999</v>
      </c>
      <c r="R375" s="228">
        <f>Q375*H375</f>
        <v>0.01555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254</v>
      </c>
      <c r="AT375" s="230" t="s">
        <v>162</v>
      </c>
      <c r="AU375" s="230" t="s">
        <v>85</v>
      </c>
      <c r="AY375" s="18" t="s">
        <v>161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83</v>
      </c>
      <c r="BK375" s="231">
        <f>ROUND(I375*H375,2)</f>
        <v>0</v>
      </c>
      <c r="BL375" s="18" t="s">
        <v>254</v>
      </c>
      <c r="BM375" s="230" t="s">
        <v>2716</v>
      </c>
    </row>
    <row r="376" s="2" customFormat="1" ht="16.5" customHeight="1">
      <c r="A376" s="39"/>
      <c r="B376" s="40"/>
      <c r="C376" s="218" t="s">
        <v>1017</v>
      </c>
      <c r="D376" s="218" t="s">
        <v>162</v>
      </c>
      <c r="E376" s="219" t="s">
        <v>2717</v>
      </c>
      <c r="F376" s="220" t="s">
        <v>2718</v>
      </c>
      <c r="G376" s="221" t="s">
        <v>1168</v>
      </c>
      <c r="H376" s="222">
        <v>2</v>
      </c>
      <c r="I376" s="223"/>
      <c r="J376" s="224">
        <f>ROUND(I376*H376,2)</f>
        <v>0</v>
      </c>
      <c r="K376" s="225"/>
      <c r="L376" s="45"/>
      <c r="M376" s="226" t="s">
        <v>1</v>
      </c>
      <c r="N376" s="227" t="s">
        <v>40</v>
      </c>
      <c r="O376" s="92"/>
      <c r="P376" s="228">
        <f>O376*H376</f>
        <v>0</v>
      </c>
      <c r="Q376" s="228">
        <v>0.0040000000000000001</v>
      </c>
      <c r="R376" s="228">
        <f>Q376*H376</f>
        <v>0.0080000000000000002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254</v>
      </c>
      <c r="AT376" s="230" t="s">
        <v>162</v>
      </c>
      <c r="AU376" s="230" t="s">
        <v>85</v>
      </c>
      <c r="AY376" s="18" t="s">
        <v>161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83</v>
      </c>
      <c r="BK376" s="231">
        <f>ROUND(I376*H376,2)</f>
        <v>0</v>
      </c>
      <c r="BL376" s="18" t="s">
        <v>254</v>
      </c>
      <c r="BM376" s="230" t="s">
        <v>2719</v>
      </c>
    </row>
    <row r="377" s="2" customFormat="1" ht="16.5" customHeight="1">
      <c r="A377" s="39"/>
      <c r="B377" s="40"/>
      <c r="C377" s="218" t="s">
        <v>1024</v>
      </c>
      <c r="D377" s="218" t="s">
        <v>162</v>
      </c>
      <c r="E377" s="219" t="s">
        <v>2720</v>
      </c>
      <c r="F377" s="220" t="s">
        <v>2721</v>
      </c>
      <c r="G377" s="221" t="s">
        <v>1168</v>
      </c>
      <c r="H377" s="222">
        <v>2</v>
      </c>
      <c r="I377" s="223"/>
      <c r="J377" s="224">
        <f>ROUND(I377*H377,2)</f>
        <v>0</v>
      </c>
      <c r="K377" s="225"/>
      <c r="L377" s="45"/>
      <c r="M377" s="226" t="s">
        <v>1</v>
      </c>
      <c r="N377" s="227" t="s">
        <v>40</v>
      </c>
      <c r="O377" s="92"/>
      <c r="P377" s="228">
        <f>O377*H377</f>
        <v>0</v>
      </c>
      <c r="Q377" s="228">
        <v>0.0050000000000000001</v>
      </c>
      <c r="R377" s="228">
        <f>Q377*H377</f>
        <v>0.01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254</v>
      </c>
      <c r="AT377" s="230" t="s">
        <v>162</v>
      </c>
      <c r="AU377" s="230" t="s">
        <v>85</v>
      </c>
      <c r="AY377" s="18" t="s">
        <v>161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83</v>
      </c>
      <c r="BK377" s="231">
        <f>ROUND(I377*H377,2)</f>
        <v>0</v>
      </c>
      <c r="BL377" s="18" t="s">
        <v>254</v>
      </c>
      <c r="BM377" s="230" t="s">
        <v>2722</v>
      </c>
    </row>
    <row r="378" s="2" customFormat="1" ht="21.75" customHeight="1">
      <c r="A378" s="39"/>
      <c r="B378" s="40"/>
      <c r="C378" s="218" t="s">
        <v>1029</v>
      </c>
      <c r="D378" s="218" t="s">
        <v>162</v>
      </c>
      <c r="E378" s="219" t="s">
        <v>2723</v>
      </c>
      <c r="F378" s="220" t="s">
        <v>2724</v>
      </c>
      <c r="G378" s="221" t="s">
        <v>1168</v>
      </c>
      <c r="H378" s="222">
        <v>2</v>
      </c>
      <c r="I378" s="223"/>
      <c r="J378" s="224">
        <f>ROUND(I378*H378,2)</f>
        <v>0</v>
      </c>
      <c r="K378" s="225"/>
      <c r="L378" s="45"/>
      <c r="M378" s="226" t="s">
        <v>1</v>
      </c>
      <c r="N378" s="227" t="s">
        <v>40</v>
      </c>
      <c r="O378" s="92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254</v>
      </c>
      <c r="AT378" s="230" t="s">
        <v>162</v>
      </c>
      <c r="AU378" s="230" t="s">
        <v>85</v>
      </c>
      <c r="AY378" s="18" t="s">
        <v>161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83</v>
      </c>
      <c r="BK378" s="231">
        <f>ROUND(I378*H378,2)</f>
        <v>0</v>
      </c>
      <c r="BL378" s="18" t="s">
        <v>254</v>
      </c>
      <c r="BM378" s="230" t="s">
        <v>2725</v>
      </c>
    </row>
    <row r="379" s="2" customFormat="1" ht="16.5" customHeight="1">
      <c r="A379" s="39"/>
      <c r="B379" s="40"/>
      <c r="C379" s="218" t="s">
        <v>1036</v>
      </c>
      <c r="D379" s="218" t="s">
        <v>162</v>
      </c>
      <c r="E379" s="219" t="s">
        <v>2726</v>
      </c>
      <c r="F379" s="220" t="s">
        <v>2727</v>
      </c>
      <c r="G379" s="221" t="s">
        <v>1168</v>
      </c>
      <c r="H379" s="222">
        <v>12</v>
      </c>
      <c r="I379" s="223"/>
      <c r="J379" s="224">
        <f>ROUND(I379*H379,2)</f>
        <v>0</v>
      </c>
      <c r="K379" s="225"/>
      <c r="L379" s="45"/>
      <c r="M379" s="226" t="s">
        <v>1</v>
      </c>
      <c r="N379" s="227" t="s">
        <v>40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254</v>
      </c>
      <c r="AT379" s="230" t="s">
        <v>162</v>
      </c>
      <c r="AU379" s="230" t="s">
        <v>85</v>
      </c>
      <c r="AY379" s="18" t="s">
        <v>161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83</v>
      </c>
      <c r="BK379" s="231">
        <f>ROUND(I379*H379,2)</f>
        <v>0</v>
      </c>
      <c r="BL379" s="18" t="s">
        <v>254</v>
      </c>
      <c r="BM379" s="230" t="s">
        <v>2728</v>
      </c>
    </row>
    <row r="380" s="2" customFormat="1" ht="16.5" customHeight="1">
      <c r="A380" s="39"/>
      <c r="B380" s="40"/>
      <c r="C380" s="218" t="s">
        <v>1044</v>
      </c>
      <c r="D380" s="218" t="s">
        <v>162</v>
      </c>
      <c r="E380" s="219" t="s">
        <v>2729</v>
      </c>
      <c r="F380" s="220" t="s">
        <v>2730</v>
      </c>
      <c r="G380" s="221" t="s">
        <v>1168</v>
      </c>
      <c r="H380" s="222">
        <v>2</v>
      </c>
      <c r="I380" s="223"/>
      <c r="J380" s="224">
        <f>ROUND(I380*H380,2)</f>
        <v>0</v>
      </c>
      <c r="K380" s="225"/>
      <c r="L380" s="45"/>
      <c r="M380" s="226" t="s">
        <v>1</v>
      </c>
      <c r="N380" s="227" t="s">
        <v>40</v>
      </c>
      <c r="O380" s="92"/>
      <c r="P380" s="228">
        <f>O380*H380</f>
        <v>0</v>
      </c>
      <c r="Q380" s="228">
        <v>0.002</v>
      </c>
      <c r="R380" s="228">
        <f>Q380*H380</f>
        <v>0.0040000000000000001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254</v>
      </c>
      <c r="AT380" s="230" t="s">
        <v>162</v>
      </c>
      <c r="AU380" s="230" t="s">
        <v>85</v>
      </c>
      <c r="AY380" s="18" t="s">
        <v>161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83</v>
      </c>
      <c r="BK380" s="231">
        <f>ROUND(I380*H380,2)</f>
        <v>0</v>
      </c>
      <c r="BL380" s="18" t="s">
        <v>254</v>
      </c>
      <c r="BM380" s="230" t="s">
        <v>2731</v>
      </c>
    </row>
    <row r="381" s="2" customFormat="1" ht="16.5" customHeight="1">
      <c r="A381" s="39"/>
      <c r="B381" s="40"/>
      <c r="C381" s="218" t="s">
        <v>1051</v>
      </c>
      <c r="D381" s="218" t="s">
        <v>162</v>
      </c>
      <c r="E381" s="219" t="s">
        <v>2732</v>
      </c>
      <c r="F381" s="220" t="s">
        <v>2733</v>
      </c>
      <c r="G381" s="221" t="s">
        <v>1168</v>
      </c>
      <c r="H381" s="222">
        <v>1</v>
      </c>
      <c r="I381" s="223"/>
      <c r="J381" s="224">
        <f>ROUND(I381*H381,2)</f>
        <v>0</v>
      </c>
      <c r="K381" s="225"/>
      <c r="L381" s="45"/>
      <c r="M381" s="226" t="s">
        <v>1</v>
      </c>
      <c r="N381" s="227" t="s">
        <v>40</v>
      </c>
      <c r="O381" s="92"/>
      <c r="P381" s="228">
        <f>O381*H381</f>
        <v>0</v>
      </c>
      <c r="Q381" s="228">
        <v>0.012</v>
      </c>
      <c r="R381" s="228">
        <f>Q381*H381</f>
        <v>0.012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254</v>
      </c>
      <c r="AT381" s="230" t="s">
        <v>162</v>
      </c>
      <c r="AU381" s="230" t="s">
        <v>85</v>
      </c>
      <c r="AY381" s="18" t="s">
        <v>161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83</v>
      </c>
      <c r="BK381" s="231">
        <f>ROUND(I381*H381,2)</f>
        <v>0</v>
      </c>
      <c r="BL381" s="18" t="s">
        <v>254</v>
      </c>
      <c r="BM381" s="230" t="s">
        <v>2734</v>
      </c>
    </row>
    <row r="382" s="2" customFormat="1" ht="21.75" customHeight="1">
      <c r="A382" s="39"/>
      <c r="B382" s="40"/>
      <c r="C382" s="218" t="s">
        <v>1058</v>
      </c>
      <c r="D382" s="218" t="s">
        <v>162</v>
      </c>
      <c r="E382" s="219" t="s">
        <v>2735</v>
      </c>
      <c r="F382" s="220" t="s">
        <v>2736</v>
      </c>
      <c r="G382" s="221" t="s">
        <v>1168</v>
      </c>
      <c r="H382" s="222">
        <v>1</v>
      </c>
      <c r="I382" s="223"/>
      <c r="J382" s="224">
        <f>ROUND(I382*H382,2)</f>
        <v>0</v>
      </c>
      <c r="K382" s="225"/>
      <c r="L382" s="45"/>
      <c r="M382" s="226" t="s">
        <v>1</v>
      </c>
      <c r="N382" s="227" t="s">
        <v>40</v>
      </c>
      <c r="O382" s="92"/>
      <c r="P382" s="228">
        <f>O382*H382</f>
        <v>0</v>
      </c>
      <c r="Q382" s="228">
        <v>0.0040000000000000001</v>
      </c>
      <c r="R382" s="228">
        <f>Q382*H382</f>
        <v>0.0040000000000000001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254</v>
      </c>
      <c r="AT382" s="230" t="s">
        <v>162</v>
      </c>
      <c r="AU382" s="230" t="s">
        <v>85</v>
      </c>
      <c r="AY382" s="18" t="s">
        <v>161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83</v>
      </c>
      <c r="BK382" s="231">
        <f>ROUND(I382*H382,2)</f>
        <v>0</v>
      </c>
      <c r="BL382" s="18" t="s">
        <v>254</v>
      </c>
      <c r="BM382" s="230" t="s">
        <v>2737</v>
      </c>
    </row>
    <row r="383" s="2" customFormat="1" ht="16.5" customHeight="1">
      <c r="A383" s="39"/>
      <c r="B383" s="40"/>
      <c r="C383" s="218" t="s">
        <v>1067</v>
      </c>
      <c r="D383" s="218" t="s">
        <v>162</v>
      </c>
      <c r="E383" s="219" t="s">
        <v>2738</v>
      </c>
      <c r="F383" s="220" t="s">
        <v>2739</v>
      </c>
      <c r="G383" s="221" t="s">
        <v>2105</v>
      </c>
      <c r="H383" s="222">
        <v>4</v>
      </c>
      <c r="I383" s="223"/>
      <c r="J383" s="224">
        <f>ROUND(I383*H383,2)</f>
        <v>0</v>
      </c>
      <c r="K383" s="225"/>
      <c r="L383" s="45"/>
      <c r="M383" s="226" t="s">
        <v>1</v>
      </c>
      <c r="N383" s="227" t="s">
        <v>40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0.03968</v>
      </c>
      <c r="T383" s="229">
        <f>S383*H383</f>
        <v>0.15872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254</v>
      </c>
      <c r="AT383" s="230" t="s">
        <v>162</v>
      </c>
      <c r="AU383" s="230" t="s">
        <v>85</v>
      </c>
      <c r="AY383" s="18" t="s">
        <v>161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83</v>
      </c>
      <c r="BK383" s="231">
        <f>ROUND(I383*H383,2)</f>
        <v>0</v>
      </c>
      <c r="BL383" s="18" t="s">
        <v>254</v>
      </c>
      <c r="BM383" s="230" t="s">
        <v>2740</v>
      </c>
    </row>
    <row r="384" s="2" customFormat="1" ht="21.75" customHeight="1">
      <c r="A384" s="39"/>
      <c r="B384" s="40"/>
      <c r="C384" s="218" t="s">
        <v>1072</v>
      </c>
      <c r="D384" s="218" t="s">
        <v>162</v>
      </c>
      <c r="E384" s="219" t="s">
        <v>2741</v>
      </c>
      <c r="F384" s="220" t="s">
        <v>2742</v>
      </c>
      <c r="G384" s="221" t="s">
        <v>2105</v>
      </c>
      <c r="H384" s="222">
        <v>8</v>
      </c>
      <c r="I384" s="223"/>
      <c r="J384" s="224">
        <f>ROUND(I384*H384,2)</f>
        <v>0</v>
      </c>
      <c r="K384" s="225"/>
      <c r="L384" s="45"/>
      <c r="M384" s="226" t="s">
        <v>1</v>
      </c>
      <c r="N384" s="227" t="s">
        <v>40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0.019460000000000002</v>
      </c>
      <c r="T384" s="229">
        <f>S384*H384</f>
        <v>0.15568000000000001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254</v>
      </c>
      <c r="AT384" s="230" t="s">
        <v>162</v>
      </c>
      <c r="AU384" s="230" t="s">
        <v>85</v>
      </c>
      <c r="AY384" s="18" t="s">
        <v>161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83</v>
      </c>
      <c r="BK384" s="231">
        <f>ROUND(I384*H384,2)</f>
        <v>0</v>
      </c>
      <c r="BL384" s="18" t="s">
        <v>254</v>
      </c>
      <c r="BM384" s="230" t="s">
        <v>2743</v>
      </c>
    </row>
    <row r="385" s="2" customFormat="1" ht="24.15" customHeight="1">
      <c r="A385" s="39"/>
      <c r="B385" s="40"/>
      <c r="C385" s="218" t="s">
        <v>628</v>
      </c>
      <c r="D385" s="218" t="s">
        <v>162</v>
      </c>
      <c r="E385" s="219" t="s">
        <v>2744</v>
      </c>
      <c r="F385" s="220" t="s">
        <v>2745</v>
      </c>
      <c r="G385" s="221" t="s">
        <v>2105</v>
      </c>
      <c r="H385" s="222">
        <v>1</v>
      </c>
      <c r="I385" s="223"/>
      <c r="J385" s="224">
        <f>ROUND(I385*H385,2)</f>
        <v>0</v>
      </c>
      <c r="K385" s="225"/>
      <c r="L385" s="45"/>
      <c r="M385" s="226" t="s">
        <v>1</v>
      </c>
      <c r="N385" s="227" t="s">
        <v>40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0.0091999999999999998</v>
      </c>
      <c r="T385" s="229">
        <f>S385*H385</f>
        <v>0.0091999999999999998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254</v>
      </c>
      <c r="AT385" s="230" t="s">
        <v>162</v>
      </c>
      <c r="AU385" s="230" t="s">
        <v>85</v>
      </c>
      <c r="AY385" s="18" t="s">
        <v>161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83</v>
      </c>
      <c r="BK385" s="231">
        <f>ROUND(I385*H385,2)</f>
        <v>0</v>
      </c>
      <c r="BL385" s="18" t="s">
        <v>254</v>
      </c>
      <c r="BM385" s="230" t="s">
        <v>2746</v>
      </c>
    </row>
    <row r="386" s="2" customFormat="1" ht="24.15" customHeight="1">
      <c r="A386" s="39"/>
      <c r="B386" s="40"/>
      <c r="C386" s="218" t="s">
        <v>1081</v>
      </c>
      <c r="D386" s="218" t="s">
        <v>162</v>
      </c>
      <c r="E386" s="219" t="s">
        <v>2747</v>
      </c>
      <c r="F386" s="220" t="s">
        <v>2748</v>
      </c>
      <c r="G386" s="221" t="s">
        <v>2105</v>
      </c>
      <c r="H386" s="222">
        <v>2</v>
      </c>
      <c r="I386" s="223"/>
      <c r="J386" s="224">
        <f>ROUND(I386*H386,2)</f>
        <v>0</v>
      </c>
      <c r="K386" s="225"/>
      <c r="L386" s="45"/>
      <c r="M386" s="226" t="s">
        <v>1</v>
      </c>
      <c r="N386" s="227" t="s">
        <v>40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0.034700000000000002</v>
      </c>
      <c r="T386" s="229">
        <f>S386*H386</f>
        <v>0.069400000000000003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254</v>
      </c>
      <c r="AT386" s="230" t="s">
        <v>162</v>
      </c>
      <c r="AU386" s="230" t="s">
        <v>85</v>
      </c>
      <c r="AY386" s="18" t="s">
        <v>161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83</v>
      </c>
      <c r="BK386" s="231">
        <f>ROUND(I386*H386,2)</f>
        <v>0</v>
      </c>
      <c r="BL386" s="18" t="s">
        <v>254</v>
      </c>
      <c r="BM386" s="230" t="s">
        <v>2749</v>
      </c>
    </row>
    <row r="387" s="2" customFormat="1" ht="16.5" customHeight="1">
      <c r="A387" s="39"/>
      <c r="B387" s="40"/>
      <c r="C387" s="218" t="s">
        <v>631</v>
      </c>
      <c r="D387" s="218" t="s">
        <v>162</v>
      </c>
      <c r="E387" s="219" t="s">
        <v>2750</v>
      </c>
      <c r="F387" s="220" t="s">
        <v>2751</v>
      </c>
      <c r="G387" s="221" t="s">
        <v>2105</v>
      </c>
      <c r="H387" s="222">
        <v>8</v>
      </c>
      <c r="I387" s="223"/>
      <c r="J387" s="224">
        <f>ROUND(I387*H387,2)</f>
        <v>0</v>
      </c>
      <c r="K387" s="225"/>
      <c r="L387" s="45"/>
      <c r="M387" s="226" t="s">
        <v>1</v>
      </c>
      <c r="N387" s="227" t="s">
        <v>40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0.00156</v>
      </c>
      <c r="T387" s="229">
        <f>S387*H387</f>
        <v>0.01248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254</v>
      </c>
      <c r="AT387" s="230" t="s">
        <v>162</v>
      </c>
      <c r="AU387" s="230" t="s">
        <v>85</v>
      </c>
      <c r="AY387" s="18" t="s">
        <v>161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83</v>
      </c>
      <c r="BK387" s="231">
        <f>ROUND(I387*H387,2)</f>
        <v>0</v>
      </c>
      <c r="BL387" s="18" t="s">
        <v>254</v>
      </c>
      <c r="BM387" s="230" t="s">
        <v>2752</v>
      </c>
    </row>
    <row r="388" s="2" customFormat="1" ht="24.15" customHeight="1">
      <c r="A388" s="39"/>
      <c r="B388" s="40"/>
      <c r="C388" s="218" t="s">
        <v>1091</v>
      </c>
      <c r="D388" s="218" t="s">
        <v>162</v>
      </c>
      <c r="E388" s="219" t="s">
        <v>2753</v>
      </c>
      <c r="F388" s="220" t="s">
        <v>2754</v>
      </c>
      <c r="G388" s="221" t="s">
        <v>431</v>
      </c>
      <c r="H388" s="222">
        <v>6</v>
      </c>
      <c r="I388" s="223"/>
      <c r="J388" s="224">
        <f>ROUND(I388*H388,2)</f>
        <v>0</v>
      </c>
      <c r="K388" s="225"/>
      <c r="L388" s="45"/>
      <c r="M388" s="226" t="s">
        <v>1</v>
      </c>
      <c r="N388" s="227" t="s">
        <v>40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0.0022499999999999998</v>
      </c>
      <c r="T388" s="229">
        <f>S388*H388</f>
        <v>0.013499999999999998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254</v>
      </c>
      <c r="AT388" s="230" t="s">
        <v>162</v>
      </c>
      <c r="AU388" s="230" t="s">
        <v>85</v>
      </c>
      <c r="AY388" s="18" t="s">
        <v>161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83</v>
      </c>
      <c r="BK388" s="231">
        <f>ROUND(I388*H388,2)</f>
        <v>0</v>
      </c>
      <c r="BL388" s="18" t="s">
        <v>254</v>
      </c>
      <c r="BM388" s="230" t="s">
        <v>2755</v>
      </c>
    </row>
    <row r="389" s="2" customFormat="1" ht="16.5" customHeight="1">
      <c r="A389" s="39"/>
      <c r="B389" s="40"/>
      <c r="C389" s="218" t="s">
        <v>635</v>
      </c>
      <c r="D389" s="218" t="s">
        <v>162</v>
      </c>
      <c r="E389" s="219" t="s">
        <v>2756</v>
      </c>
      <c r="F389" s="220" t="s">
        <v>2757</v>
      </c>
      <c r="G389" s="221" t="s">
        <v>431</v>
      </c>
      <c r="H389" s="222">
        <v>1</v>
      </c>
      <c r="I389" s="223"/>
      <c r="J389" s="224">
        <f>ROUND(I389*H389,2)</f>
        <v>0</v>
      </c>
      <c r="K389" s="225"/>
      <c r="L389" s="45"/>
      <c r="M389" s="226" t="s">
        <v>1</v>
      </c>
      <c r="N389" s="227" t="s">
        <v>40</v>
      </c>
      <c r="O389" s="92"/>
      <c r="P389" s="228">
        <f>O389*H389</f>
        <v>0</v>
      </c>
      <c r="Q389" s="228">
        <v>0.00031</v>
      </c>
      <c r="R389" s="228">
        <f>Q389*H389</f>
        <v>0.00031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254</v>
      </c>
      <c r="AT389" s="230" t="s">
        <v>162</v>
      </c>
      <c r="AU389" s="230" t="s">
        <v>85</v>
      </c>
      <c r="AY389" s="18" t="s">
        <v>161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83</v>
      </c>
      <c r="BK389" s="231">
        <f>ROUND(I389*H389,2)</f>
        <v>0</v>
      </c>
      <c r="BL389" s="18" t="s">
        <v>254</v>
      </c>
      <c r="BM389" s="230" t="s">
        <v>2758</v>
      </c>
    </row>
    <row r="390" s="2" customFormat="1" ht="49.05" customHeight="1">
      <c r="A390" s="39"/>
      <c r="B390" s="40"/>
      <c r="C390" s="218" t="s">
        <v>1098</v>
      </c>
      <c r="D390" s="218" t="s">
        <v>162</v>
      </c>
      <c r="E390" s="219" t="s">
        <v>2759</v>
      </c>
      <c r="F390" s="220" t="s">
        <v>2760</v>
      </c>
      <c r="G390" s="221" t="s">
        <v>328</v>
      </c>
      <c r="H390" s="222">
        <v>0.76200000000000001</v>
      </c>
      <c r="I390" s="223"/>
      <c r="J390" s="224">
        <f>ROUND(I390*H390,2)</f>
        <v>0</v>
      </c>
      <c r="K390" s="225"/>
      <c r="L390" s="45"/>
      <c r="M390" s="226" t="s">
        <v>1</v>
      </c>
      <c r="N390" s="227" t="s">
        <v>40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254</v>
      </c>
      <c r="AT390" s="230" t="s">
        <v>162</v>
      </c>
      <c r="AU390" s="230" t="s">
        <v>85</v>
      </c>
      <c r="AY390" s="18" t="s">
        <v>161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83</v>
      </c>
      <c r="BK390" s="231">
        <f>ROUND(I390*H390,2)</f>
        <v>0</v>
      </c>
      <c r="BL390" s="18" t="s">
        <v>254</v>
      </c>
      <c r="BM390" s="230" t="s">
        <v>2761</v>
      </c>
    </row>
    <row r="391" s="12" customFormat="1" ht="22.8" customHeight="1">
      <c r="A391" s="12"/>
      <c r="B391" s="204"/>
      <c r="C391" s="205"/>
      <c r="D391" s="206" t="s">
        <v>74</v>
      </c>
      <c r="E391" s="287" t="s">
        <v>2762</v>
      </c>
      <c r="F391" s="287" t="s">
        <v>2763</v>
      </c>
      <c r="G391" s="205"/>
      <c r="H391" s="205"/>
      <c r="I391" s="208"/>
      <c r="J391" s="288">
        <f>BK391</f>
        <v>0</v>
      </c>
      <c r="K391" s="205"/>
      <c r="L391" s="210"/>
      <c r="M391" s="211"/>
      <c r="N391" s="212"/>
      <c r="O391" s="212"/>
      <c r="P391" s="213">
        <f>SUM(P392:P395)</f>
        <v>0</v>
      </c>
      <c r="Q391" s="212"/>
      <c r="R391" s="213">
        <f>SUM(R392:R395)</f>
        <v>0.28240000000000004</v>
      </c>
      <c r="S391" s="212"/>
      <c r="T391" s="214">
        <f>SUM(T392:T395)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5" t="s">
        <v>85</v>
      </c>
      <c r="AT391" s="216" t="s">
        <v>74</v>
      </c>
      <c r="AU391" s="216" t="s">
        <v>83</v>
      </c>
      <c r="AY391" s="215" t="s">
        <v>161</v>
      </c>
      <c r="BK391" s="217">
        <f>SUM(BK392:BK395)</f>
        <v>0</v>
      </c>
    </row>
    <row r="392" s="2" customFormat="1" ht="33" customHeight="1">
      <c r="A392" s="39"/>
      <c r="B392" s="40"/>
      <c r="C392" s="218" t="s">
        <v>1104</v>
      </c>
      <c r="D392" s="218" t="s">
        <v>162</v>
      </c>
      <c r="E392" s="219" t="s">
        <v>2764</v>
      </c>
      <c r="F392" s="220" t="s">
        <v>2765</v>
      </c>
      <c r="G392" s="221" t="s">
        <v>2105</v>
      </c>
      <c r="H392" s="222">
        <v>1</v>
      </c>
      <c r="I392" s="223"/>
      <c r="J392" s="224">
        <f>ROUND(I392*H392,2)</f>
        <v>0</v>
      </c>
      <c r="K392" s="225"/>
      <c r="L392" s="45"/>
      <c r="M392" s="226" t="s">
        <v>1</v>
      </c>
      <c r="N392" s="227" t="s">
        <v>40</v>
      </c>
      <c r="O392" s="92"/>
      <c r="P392" s="228">
        <f>O392*H392</f>
        <v>0</v>
      </c>
      <c r="Q392" s="228">
        <v>0.014</v>
      </c>
      <c r="R392" s="228">
        <f>Q392*H392</f>
        <v>0.014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254</v>
      </c>
      <c r="AT392" s="230" t="s">
        <v>162</v>
      </c>
      <c r="AU392" s="230" t="s">
        <v>85</v>
      </c>
      <c r="AY392" s="18" t="s">
        <v>161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83</v>
      </c>
      <c r="BK392" s="231">
        <f>ROUND(I392*H392,2)</f>
        <v>0</v>
      </c>
      <c r="BL392" s="18" t="s">
        <v>254</v>
      </c>
      <c r="BM392" s="230" t="s">
        <v>2766</v>
      </c>
    </row>
    <row r="393" s="2" customFormat="1" ht="37.8" customHeight="1">
      <c r="A393" s="39"/>
      <c r="B393" s="40"/>
      <c r="C393" s="218" t="s">
        <v>1111</v>
      </c>
      <c r="D393" s="218" t="s">
        <v>162</v>
      </c>
      <c r="E393" s="219" t="s">
        <v>2767</v>
      </c>
      <c r="F393" s="220" t="s">
        <v>2768</v>
      </c>
      <c r="G393" s="221" t="s">
        <v>2105</v>
      </c>
      <c r="H393" s="222">
        <v>14</v>
      </c>
      <c r="I393" s="223"/>
      <c r="J393" s="224">
        <f>ROUND(I393*H393,2)</f>
        <v>0</v>
      </c>
      <c r="K393" s="225"/>
      <c r="L393" s="45"/>
      <c r="M393" s="226" t="s">
        <v>1</v>
      </c>
      <c r="N393" s="227" t="s">
        <v>40</v>
      </c>
      <c r="O393" s="92"/>
      <c r="P393" s="228">
        <f>O393*H393</f>
        <v>0</v>
      </c>
      <c r="Q393" s="228">
        <v>0.016650000000000002</v>
      </c>
      <c r="R393" s="228">
        <f>Q393*H393</f>
        <v>0.23310000000000003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254</v>
      </c>
      <c r="AT393" s="230" t="s">
        <v>162</v>
      </c>
      <c r="AU393" s="230" t="s">
        <v>85</v>
      </c>
      <c r="AY393" s="18" t="s">
        <v>161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83</v>
      </c>
      <c r="BK393" s="231">
        <f>ROUND(I393*H393,2)</f>
        <v>0</v>
      </c>
      <c r="BL393" s="18" t="s">
        <v>254</v>
      </c>
      <c r="BM393" s="230" t="s">
        <v>2769</v>
      </c>
    </row>
    <row r="394" s="2" customFormat="1" ht="49.05" customHeight="1">
      <c r="A394" s="39"/>
      <c r="B394" s="40"/>
      <c r="C394" s="218" t="s">
        <v>643</v>
      </c>
      <c r="D394" s="218" t="s">
        <v>162</v>
      </c>
      <c r="E394" s="219" t="s">
        <v>2770</v>
      </c>
      <c r="F394" s="220" t="s">
        <v>2771</v>
      </c>
      <c r="G394" s="221" t="s">
        <v>2105</v>
      </c>
      <c r="H394" s="222">
        <v>2</v>
      </c>
      <c r="I394" s="223"/>
      <c r="J394" s="224">
        <f>ROUND(I394*H394,2)</f>
        <v>0</v>
      </c>
      <c r="K394" s="225"/>
      <c r="L394" s="45"/>
      <c r="M394" s="226" t="s">
        <v>1</v>
      </c>
      <c r="N394" s="227" t="s">
        <v>40</v>
      </c>
      <c r="O394" s="92"/>
      <c r="P394" s="228">
        <f>O394*H394</f>
        <v>0</v>
      </c>
      <c r="Q394" s="228">
        <v>0.017649999999999999</v>
      </c>
      <c r="R394" s="228">
        <f>Q394*H394</f>
        <v>0.035299999999999998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254</v>
      </c>
      <c r="AT394" s="230" t="s">
        <v>162</v>
      </c>
      <c r="AU394" s="230" t="s">
        <v>85</v>
      </c>
      <c r="AY394" s="18" t="s">
        <v>161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83</v>
      </c>
      <c r="BK394" s="231">
        <f>ROUND(I394*H394,2)</f>
        <v>0</v>
      </c>
      <c r="BL394" s="18" t="s">
        <v>254</v>
      </c>
      <c r="BM394" s="230" t="s">
        <v>2772</v>
      </c>
    </row>
    <row r="395" s="2" customFormat="1" ht="49.05" customHeight="1">
      <c r="A395" s="39"/>
      <c r="B395" s="40"/>
      <c r="C395" s="218" t="s">
        <v>1120</v>
      </c>
      <c r="D395" s="218" t="s">
        <v>162</v>
      </c>
      <c r="E395" s="219" t="s">
        <v>2773</v>
      </c>
      <c r="F395" s="220" t="s">
        <v>2774</v>
      </c>
      <c r="G395" s="221" t="s">
        <v>328</v>
      </c>
      <c r="H395" s="222">
        <v>0.28199999999999997</v>
      </c>
      <c r="I395" s="223"/>
      <c r="J395" s="224">
        <f>ROUND(I395*H395,2)</f>
        <v>0</v>
      </c>
      <c r="K395" s="225"/>
      <c r="L395" s="45"/>
      <c r="M395" s="226" t="s">
        <v>1</v>
      </c>
      <c r="N395" s="227" t="s">
        <v>40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254</v>
      </c>
      <c r="AT395" s="230" t="s">
        <v>162</v>
      </c>
      <c r="AU395" s="230" t="s">
        <v>85</v>
      </c>
      <c r="AY395" s="18" t="s">
        <v>161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83</v>
      </c>
      <c r="BK395" s="231">
        <f>ROUND(I395*H395,2)</f>
        <v>0</v>
      </c>
      <c r="BL395" s="18" t="s">
        <v>254</v>
      </c>
      <c r="BM395" s="230" t="s">
        <v>2775</v>
      </c>
    </row>
    <row r="396" s="12" customFormat="1" ht="22.8" customHeight="1">
      <c r="A396" s="12"/>
      <c r="B396" s="204"/>
      <c r="C396" s="205"/>
      <c r="D396" s="206" t="s">
        <v>74</v>
      </c>
      <c r="E396" s="287" t="s">
        <v>2776</v>
      </c>
      <c r="F396" s="287" t="s">
        <v>2777</v>
      </c>
      <c r="G396" s="205"/>
      <c r="H396" s="205"/>
      <c r="I396" s="208"/>
      <c r="J396" s="288">
        <f>BK396</f>
        <v>0</v>
      </c>
      <c r="K396" s="205"/>
      <c r="L396" s="210"/>
      <c r="M396" s="211"/>
      <c r="N396" s="212"/>
      <c r="O396" s="212"/>
      <c r="P396" s="213">
        <f>SUM(P397:P399)</f>
        <v>0</v>
      </c>
      <c r="Q396" s="212"/>
      <c r="R396" s="213">
        <f>SUM(R397:R399)</f>
        <v>0.019460000000000002</v>
      </c>
      <c r="S396" s="212"/>
      <c r="T396" s="214">
        <f>SUM(T397:T399)</f>
        <v>0.0044000000000000003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5" t="s">
        <v>85</v>
      </c>
      <c r="AT396" s="216" t="s">
        <v>74</v>
      </c>
      <c r="AU396" s="216" t="s">
        <v>83</v>
      </c>
      <c r="AY396" s="215" t="s">
        <v>161</v>
      </c>
      <c r="BK396" s="217">
        <f>SUM(BK397:BK399)</f>
        <v>0</v>
      </c>
    </row>
    <row r="397" s="2" customFormat="1" ht="33" customHeight="1">
      <c r="A397" s="39"/>
      <c r="B397" s="40"/>
      <c r="C397" s="218" t="s">
        <v>1124</v>
      </c>
      <c r="D397" s="218" t="s">
        <v>162</v>
      </c>
      <c r="E397" s="219" t="s">
        <v>2778</v>
      </c>
      <c r="F397" s="220" t="s">
        <v>2779</v>
      </c>
      <c r="G397" s="221" t="s">
        <v>622</v>
      </c>
      <c r="H397" s="222">
        <v>1</v>
      </c>
      <c r="I397" s="223"/>
      <c r="J397" s="224">
        <f>ROUND(I397*H397,2)</f>
        <v>0</v>
      </c>
      <c r="K397" s="225"/>
      <c r="L397" s="45"/>
      <c r="M397" s="226" t="s">
        <v>1</v>
      </c>
      <c r="N397" s="227" t="s">
        <v>40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0.0044000000000000003</v>
      </c>
      <c r="T397" s="229">
        <f>S397*H397</f>
        <v>0.0044000000000000003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254</v>
      </c>
      <c r="AT397" s="230" t="s">
        <v>162</v>
      </c>
      <c r="AU397" s="230" t="s">
        <v>85</v>
      </c>
      <c r="AY397" s="18" t="s">
        <v>161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83</v>
      </c>
      <c r="BK397" s="231">
        <f>ROUND(I397*H397,2)</f>
        <v>0</v>
      </c>
      <c r="BL397" s="18" t="s">
        <v>254</v>
      </c>
      <c r="BM397" s="230" t="s">
        <v>2780</v>
      </c>
    </row>
    <row r="398" s="2" customFormat="1" ht="33" customHeight="1">
      <c r="A398" s="39"/>
      <c r="B398" s="40"/>
      <c r="C398" s="218" t="s">
        <v>1128</v>
      </c>
      <c r="D398" s="218" t="s">
        <v>162</v>
      </c>
      <c r="E398" s="219" t="s">
        <v>2781</v>
      </c>
      <c r="F398" s="220" t="s">
        <v>2782</v>
      </c>
      <c r="G398" s="221" t="s">
        <v>253</v>
      </c>
      <c r="H398" s="222">
        <v>1</v>
      </c>
      <c r="I398" s="223"/>
      <c r="J398" s="224">
        <f>ROUND(I398*H398,2)</f>
        <v>0</v>
      </c>
      <c r="K398" s="225"/>
      <c r="L398" s="45"/>
      <c r="M398" s="226" t="s">
        <v>1</v>
      </c>
      <c r="N398" s="227" t="s">
        <v>40</v>
      </c>
      <c r="O398" s="92"/>
      <c r="P398" s="228">
        <f>O398*H398</f>
        <v>0</v>
      </c>
      <c r="Q398" s="228">
        <v>0.019460000000000002</v>
      </c>
      <c r="R398" s="228">
        <f>Q398*H398</f>
        <v>0.019460000000000002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254</v>
      </c>
      <c r="AT398" s="230" t="s">
        <v>162</v>
      </c>
      <c r="AU398" s="230" t="s">
        <v>85</v>
      </c>
      <c r="AY398" s="18" t="s">
        <v>161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83</v>
      </c>
      <c r="BK398" s="231">
        <f>ROUND(I398*H398,2)</f>
        <v>0</v>
      </c>
      <c r="BL398" s="18" t="s">
        <v>254</v>
      </c>
      <c r="BM398" s="230" t="s">
        <v>2783</v>
      </c>
    </row>
    <row r="399" s="2" customFormat="1" ht="49.05" customHeight="1">
      <c r="A399" s="39"/>
      <c r="B399" s="40"/>
      <c r="C399" s="218" t="s">
        <v>1136</v>
      </c>
      <c r="D399" s="218" t="s">
        <v>162</v>
      </c>
      <c r="E399" s="219" t="s">
        <v>2784</v>
      </c>
      <c r="F399" s="220" t="s">
        <v>2785</v>
      </c>
      <c r="G399" s="221" t="s">
        <v>328</v>
      </c>
      <c r="H399" s="222">
        <v>0.019</v>
      </c>
      <c r="I399" s="223"/>
      <c r="J399" s="224">
        <f>ROUND(I399*H399,2)</f>
        <v>0</v>
      </c>
      <c r="K399" s="225"/>
      <c r="L399" s="45"/>
      <c r="M399" s="226" t="s">
        <v>1</v>
      </c>
      <c r="N399" s="227" t="s">
        <v>40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254</v>
      </c>
      <c r="AT399" s="230" t="s">
        <v>162</v>
      </c>
      <c r="AU399" s="230" t="s">
        <v>85</v>
      </c>
      <c r="AY399" s="18" t="s">
        <v>161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83</v>
      </c>
      <c r="BK399" s="231">
        <f>ROUND(I399*H399,2)</f>
        <v>0</v>
      </c>
      <c r="BL399" s="18" t="s">
        <v>254</v>
      </c>
      <c r="BM399" s="230" t="s">
        <v>2786</v>
      </c>
    </row>
    <row r="400" s="12" customFormat="1" ht="22.8" customHeight="1">
      <c r="A400" s="12"/>
      <c r="B400" s="204"/>
      <c r="C400" s="205"/>
      <c r="D400" s="206" t="s">
        <v>74</v>
      </c>
      <c r="E400" s="287" t="s">
        <v>1164</v>
      </c>
      <c r="F400" s="287" t="s">
        <v>2787</v>
      </c>
      <c r="G400" s="205"/>
      <c r="H400" s="205"/>
      <c r="I400" s="208"/>
      <c r="J400" s="288">
        <f>BK400</f>
        <v>0</v>
      </c>
      <c r="K400" s="205"/>
      <c r="L400" s="210"/>
      <c r="M400" s="211"/>
      <c r="N400" s="212"/>
      <c r="O400" s="212"/>
      <c r="P400" s="213">
        <f>SUM(P401:P404)</f>
        <v>0</v>
      </c>
      <c r="Q400" s="212"/>
      <c r="R400" s="213">
        <f>SUM(R401:R404)</f>
        <v>0.0025200000000000001</v>
      </c>
      <c r="S400" s="212"/>
      <c r="T400" s="214">
        <f>SUM(T401:T404)</f>
        <v>0.00594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5" t="s">
        <v>85</v>
      </c>
      <c r="AT400" s="216" t="s">
        <v>74</v>
      </c>
      <c r="AU400" s="216" t="s">
        <v>83</v>
      </c>
      <c r="AY400" s="215" t="s">
        <v>161</v>
      </c>
      <c r="BK400" s="217">
        <f>SUM(BK401:BK404)</f>
        <v>0</v>
      </c>
    </row>
    <row r="401" s="2" customFormat="1" ht="21.75" customHeight="1">
      <c r="A401" s="39"/>
      <c r="B401" s="40"/>
      <c r="C401" s="218" t="s">
        <v>1141</v>
      </c>
      <c r="D401" s="218" t="s">
        <v>162</v>
      </c>
      <c r="E401" s="219" t="s">
        <v>2788</v>
      </c>
      <c r="F401" s="220" t="s">
        <v>2789</v>
      </c>
      <c r="G401" s="221" t="s">
        <v>431</v>
      </c>
      <c r="H401" s="222">
        <v>2</v>
      </c>
      <c r="I401" s="223"/>
      <c r="J401" s="224">
        <f>ROUND(I401*H401,2)</f>
        <v>0</v>
      </c>
      <c r="K401" s="225"/>
      <c r="L401" s="45"/>
      <c r="M401" s="226" t="s">
        <v>1</v>
      </c>
      <c r="N401" s="227" t="s">
        <v>40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0.00297</v>
      </c>
      <c r="T401" s="229">
        <f>S401*H401</f>
        <v>0.00594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254</v>
      </c>
      <c r="AT401" s="230" t="s">
        <v>162</v>
      </c>
      <c r="AU401" s="230" t="s">
        <v>85</v>
      </c>
      <c r="AY401" s="18" t="s">
        <v>161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83</v>
      </c>
      <c r="BK401" s="231">
        <f>ROUND(I401*H401,2)</f>
        <v>0</v>
      </c>
      <c r="BL401" s="18" t="s">
        <v>254</v>
      </c>
      <c r="BM401" s="230" t="s">
        <v>2790</v>
      </c>
    </row>
    <row r="402" s="2" customFormat="1" ht="24.15" customHeight="1">
      <c r="A402" s="39"/>
      <c r="B402" s="40"/>
      <c r="C402" s="218" t="s">
        <v>654</v>
      </c>
      <c r="D402" s="218" t="s">
        <v>162</v>
      </c>
      <c r="E402" s="219" t="s">
        <v>2791</v>
      </c>
      <c r="F402" s="220" t="s">
        <v>2792</v>
      </c>
      <c r="G402" s="221" t="s">
        <v>622</v>
      </c>
      <c r="H402" s="222">
        <v>1</v>
      </c>
      <c r="I402" s="223"/>
      <c r="J402" s="224">
        <f>ROUND(I402*H402,2)</f>
        <v>0</v>
      </c>
      <c r="K402" s="225"/>
      <c r="L402" s="45"/>
      <c r="M402" s="226" t="s">
        <v>1</v>
      </c>
      <c r="N402" s="227" t="s">
        <v>40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254</v>
      </c>
      <c r="AT402" s="230" t="s">
        <v>162</v>
      </c>
      <c r="AU402" s="230" t="s">
        <v>85</v>
      </c>
      <c r="AY402" s="18" t="s">
        <v>161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83</v>
      </c>
      <c r="BK402" s="231">
        <f>ROUND(I402*H402,2)</f>
        <v>0</v>
      </c>
      <c r="BL402" s="18" t="s">
        <v>254</v>
      </c>
      <c r="BM402" s="230" t="s">
        <v>2793</v>
      </c>
    </row>
    <row r="403" s="2" customFormat="1" ht="21.75" customHeight="1">
      <c r="A403" s="39"/>
      <c r="B403" s="40"/>
      <c r="C403" s="276" t="s">
        <v>1150</v>
      </c>
      <c r="D403" s="276" t="s">
        <v>656</v>
      </c>
      <c r="E403" s="277" t="s">
        <v>2794</v>
      </c>
      <c r="F403" s="278" t="s">
        <v>2795</v>
      </c>
      <c r="G403" s="279" t="s">
        <v>622</v>
      </c>
      <c r="H403" s="280">
        <v>1</v>
      </c>
      <c r="I403" s="281"/>
      <c r="J403" s="282">
        <f>ROUND(I403*H403,2)</f>
        <v>0</v>
      </c>
      <c r="K403" s="283"/>
      <c r="L403" s="284"/>
      <c r="M403" s="285" t="s">
        <v>1</v>
      </c>
      <c r="N403" s="286" t="s">
        <v>40</v>
      </c>
      <c r="O403" s="92"/>
      <c r="P403" s="228">
        <f>O403*H403</f>
        <v>0</v>
      </c>
      <c r="Q403" s="228">
        <v>0.0025200000000000001</v>
      </c>
      <c r="R403" s="228">
        <f>Q403*H403</f>
        <v>0.0025200000000000001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318</v>
      </c>
      <c r="AT403" s="230" t="s">
        <v>656</v>
      </c>
      <c r="AU403" s="230" t="s">
        <v>85</v>
      </c>
      <c r="AY403" s="18" t="s">
        <v>161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83</v>
      </c>
      <c r="BK403" s="231">
        <f>ROUND(I403*H403,2)</f>
        <v>0</v>
      </c>
      <c r="BL403" s="18" t="s">
        <v>254</v>
      </c>
      <c r="BM403" s="230" t="s">
        <v>2796</v>
      </c>
    </row>
    <row r="404" s="2" customFormat="1" ht="49.05" customHeight="1">
      <c r="A404" s="39"/>
      <c r="B404" s="40"/>
      <c r="C404" s="218" t="s">
        <v>1156</v>
      </c>
      <c r="D404" s="218" t="s">
        <v>162</v>
      </c>
      <c r="E404" s="219" t="s">
        <v>2797</v>
      </c>
      <c r="F404" s="220" t="s">
        <v>2798</v>
      </c>
      <c r="G404" s="221" t="s">
        <v>328</v>
      </c>
      <c r="H404" s="222">
        <v>0.0030000000000000001</v>
      </c>
      <c r="I404" s="223"/>
      <c r="J404" s="224">
        <f>ROUND(I404*H404,2)</f>
        <v>0</v>
      </c>
      <c r="K404" s="225"/>
      <c r="L404" s="45"/>
      <c r="M404" s="226" t="s">
        <v>1</v>
      </c>
      <c r="N404" s="227" t="s">
        <v>40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254</v>
      </c>
      <c r="AT404" s="230" t="s">
        <v>162</v>
      </c>
      <c r="AU404" s="230" t="s">
        <v>85</v>
      </c>
      <c r="AY404" s="18" t="s">
        <v>161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83</v>
      </c>
      <c r="BK404" s="231">
        <f>ROUND(I404*H404,2)</f>
        <v>0</v>
      </c>
      <c r="BL404" s="18" t="s">
        <v>254</v>
      </c>
      <c r="BM404" s="230" t="s">
        <v>2799</v>
      </c>
    </row>
    <row r="405" s="12" customFormat="1" ht="22.8" customHeight="1">
      <c r="A405" s="12"/>
      <c r="B405" s="204"/>
      <c r="C405" s="205"/>
      <c r="D405" s="206" t="s">
        <v>74</v>
      </c>
      <c r="E405" s="287" t="s">
        <v>2800</v>
      </c>
      <c r="F405" s="287" t="s">
        <v>2801</v>
      </c>
      <c r="G405" s="205"/>
      <c r="H405" s="205"/>
      <c r="I405" s="208"/>
      <c r="J405" s="288">
        <f>BK405</f>
        <v>0</v>
      </c>
      <c r="K405" s="205"/>
      <c r="L405" s="210"/>
      <c r="M405" s="211"/>
      <c r="N405" s="212"/>
      <c r="O405" s="212"/>
      <c r="P405" s="213">
        <f>SUM(P406:P408)</f>
        <v>0</v>
      </c>
      <c r="Q405" s="212"/>
      <c r="R405" s="213">
        <f>SUM(R406:R408)</f>
        <v>0.00022000000000000001</v>
      </c>
      <c r="S405" s="212"/>
      <c r="T405" s="214">
        <f>SUM(T406:T408)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5" t="s">
        <v>85</v>
      </c>
      <c r="AT405" s="216" t="s">
        <v>74</v>
      </c>
      <c r="AU405" s="216" t="s">
        <v>83</v>
      </c>
      <c r="AY405" s="215" t="s">
        <v>161</v>
      </c>
      <c r="BK405" s="217">
        <f>SUM(BK406:BK408)</f>
        <v>0</v>
      </c>
    </row>
    <row r="406" s="2" customFormat="1" ht="37.8" customHeight="1">
      <c r="A406" s="39"/>
      <c r="B406" s="40"/>
      <c r="C406" s="218" t="s">
        <v>1160</v>
      </c>
      <c r="D406" s="218" t="s">
        <v>162</v>
      </c>
      <c r="E406" s="219" t="s">
        <v>2802</v>
      </c>
      <c r="F406" s="220" t="s">
        <v>2803</v>
      </c>
      <c r="G406" s="221" t="s">
        <v>622</v>
      </c>
      <c r="H406" s="222">
        <v>11</v>
      </c>
      <c r="I406" s="223"/>
      <c r="J406" s="224">
        <f>ROUND(I406*H406,2)</f>
        <v>0</v>
      </c>
      <c r="K406" s="225"/>
      <c r="L406" s="45"/>
      <c r="M406" s="226" t="s">
        <v>1</v>
      </c>
      <c r="N406" s="227" t="s">
        <v>40</v>
      </c>
      <c r="O406" s="92"/>
      <c r="P406" s="228">
        <f>O406*H406</f>
        <v>0</v>
      </c>
      <c r="Q406" s="228">
        <v>2.0000000000000002E-05</v>
      </c>
      <c r="R406" s="228">
        <f>Q406*H406</f>
        <v>0.00022000000000000001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254</v>
      </c>
      <c r="AT406" s="230" t="s">
        <v>162</v>
      </c>
      <c r="AU406" s="230" t="s">
        <v>85</v>
      </c>
      <c r="AY406" s="18" t="s">
        <v>161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83</v>
      </c>
      <c r="BK406" s="231">
        <f>ROUND(I406*H406,2)</f>
        <v>0</v>
      </c>
      <c r="BL406" s="18" t="s">
        <v>254</v>
      </c>
      <c r="BM406" s="230" t="s">
        <v>2804</v>
      </c>
    </row>
    <row r="407" s="13" customFormat="1">
      <c r="A407" s="13"/>
      <c r="B407" s="232"/>
      <c r="C407" s="233"/>
      <c r="D407" s="234" t="s">
        <v>165</v>
      </c>
      <c r="E407" s="235" t="s">
        <v>1</v>
      </c>
      <c r="F407" s="236" t="s">
        <v>2805</v>
      </c>
      <c r="G407" s="233"/>
      <c r="H407" s="235" t="s">
        <v>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165</v>
      </c>
      <c r="AU407" s="242" t="s">
        <v>85</v>
      </c>
      <c r="AV407" s="13" t="s">
        <v>83</v>
      </c>
      <c r="AW407" s="13" t="s">
        <v>31</v>
      </c>
      <c r="AX407" s="13" t="s">
        <v>75</v>
      </c>
      <c r="AY407" s="242" t="s">
        <v>161</v>
      </c>
    </row>
    <row r="408" s="15" customFormat="1">
      <c r="A408" s="15"/>
      <c r="B408" s="254"/>
      <c r="C408" s="255"/>
      <c r="D408" s="234" t="s">
        <v>165</v>
      </c>
      <c r="E408" s="256" t="s">
        <v>1</v>
      </c>
      <c r="F408" s="257" t="s">
        <v>257</v>
      </c>
      <c r="G408" s="255"/>
      <c r="H408" s="258">
        <v>11</v>
      </c>
      <c r="I408" s="259"/>
      <c r="J408" s="255"/>
      <c r="K408" s="255"/>
      <c r="L408" s="260"/>
      <c r="M408" s="298"/>
      <c r="N408" s="299"/>
      <c r="O408" s="299"/>
      <c r="P408" s="299"/>
      <c r="Q408" s="299"/>
      <c r="R408" s="299"/>
      <c r="S408" s="299"/>
      <c r="T408" s="30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4" t="s">
        <v>165</v>
      </c>
      <c r="AU408" s="264" t="s">
        <v>85</v>
      </c>
      <c r="AV408" s="15" t="s">
        <v>85</v>
      </c>
      <c r="AW408" s="15" t="s">
        <v>31</v>
      </c>
      <c r="AX408" s="15" t="s">
        <v>83</v>
      </c>
      <c r="AY408" s="264" t="s">
        <v>161</v>
      </c>
    </row>
    <row r="409" s="2" customFormat="1" ht="6.96" customHeight="1">
      <c r="A409" s="39"/>
      <c r="B409" s="67"/>
      <c r="C409" s="68"/>
      <c r="D409" s="68"/>
      <c r="E409" s="68"/>
      <c r="F409" s="68"/>
      <c r="G409" s="68"/>
      <c r="H409" s="68"/>
      <c r="I409" s="68"/>
      <c r="J409" s="68"/>
      <c r="K409" s="68"/>
      <c r="L409" s="45"/>
      <c r="M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</row>
  </sheetData>
  <sheetProtection sheet="1" autoFilter="0" formatColumns="0" formatRows="0" objects="1" scenarios="1" spinCount="100000" saltValue="djP5i1lQIFjf7IT4V57cyQKBHWQYL4CP3xwtlr+YO01YfRvZyDTzKQHi5n26n0S+2MHRlAu9Ns9Ccue9J/tAAQ==" hashValue="jYWPcRvrwu+ri3Wxk0q7XjJH8yB52PwLqYPJ2B282svv2lmPxHqQUZK+i8hn8QpnlEvyW+a2SuFmISXvYvrMMA==" algorithmName="SHA-512" password="CC35"/>
  <autoFilter ref="C134:K408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budovy koupaliště Šternberk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2806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1362</v>
      </c>
      <c r="G12" s="39"/>
      <c r="H12" s="39"/>
      <c r="I12" s="141" t="s">
        <v>22</v>
      </c>
      <c r="J12" s="145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2807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1363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1364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1364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1365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ROUND((SUM(BE129:BE197)),  2)</f>
        <v>0</v>
      </c>
      <c r="G33" s="39"/>
      <c r="H33" s="39"/>
      <c r="I33" s="156">
        <v>0.20999999999999999</v>
      </c>
      <c r="J33" s="155">
        <f>ROUND(((SUM(BE129:BE197))*I33),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ROUND((SUM(BF129:BF197)),  2)</f>
        <v>0</v>
      </c>
      <c r="G34" s="39"/>
      <c r="H34" s="39"/>
      <c r="I34" s="156">
        <v>0.12</v>
      </c>
      <c r="J34" s="155">
        <f>ROUND(((SUM(BF129:BF197))*I34),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ROUND((SUM(BG129:BG197)),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ROUND((SUM(BH129:BH197)),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ROUND((SUM(BI129:BI197)),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budovy koupaliště Šternberk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07 - Hromosvody - Jímací soustava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30</v>
      </c>
      <c r="J91" s="37" t="str">
        <f>E21</f>
        <v>Ing. Michal Zubík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Michal Zubík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133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1366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1367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135</v>
      </c>
      <c r="E100" s="189"/>
      <c r="F100" s="189"/>
      <c r="G100" s="189"/>
      <c r="H100" s="189"/>
      <c r="I100" s="189"/>
      <c r="J100" s="190">
        <f>J138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1369</v>
      </c>
      <c r="E101" s="183"/>
      <c r="F101" s="183"/>
      <c r="G101" s="183"/>
      <c r="H101" s="183"/>
      <c r="I101" s="183"/>
      <c r="J101" s="184">
        <f>J141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1370</v>
      </c>
      <c r="E102" s="189"/>
      <c r="F102" s="189"/>
      <c r="G102" s="189"/>
      <c r="H102" s="189"/>
      <c r="I102" s="189"/>
      <c r="J102" s="190">
        <f>J142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1372</v>
      </c>
      <c r="E103" s="183"/>
      <c r="F103" s="183"/>
      <c r="G103" s="183"/>
      <c r="H103" s="183"/>
      <c r="I103" s="183"/>
      <c r="J103" s="184">
        <f>J185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1375</v>
      </c>
      <c r="E104" s="189"/>
      <c r="F104" s="189"/>
      <c r="G104" s="189"/>
      <c r="H104" s="189"/>
      <c r="I104" s="189"/>
      <c r="J104" s="190">
        <f>J186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2808</v>
      </c>
      <c r="E105" s="189"/>
      <c r="F105" s="189"/>
      <c r="G105" s="189"/>
      <c r="H105" s="189"/>
      <c r="I105" s="189"/>
      <c r="J105" s="190">
        <f>J188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1376</v>
      </c>
      <c r="E106" s="183"/>
      <c r="F106" s="183"/>
      <c r="G106" s="183"/>
      <c r="H106" s="183"/>
      <c r="I106" s="183"/>
      <c r="J106" s="184">
        <f>J190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1377</v>
      </c>
      <c r="E107" s="189"/>
      <c r="F107" s="189"/>
      <c r="G107" s="189"/>
      <c r="H107" s="189"/>
      <c r="I107" s="189"/>
      <c r="J107" s="190">
        <f>J191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1378</v>
      </c>
      <c r="E108" s="189"/>
      <c r="F108" s="189"/>
      <c r="G108" s="189"/>
      <c r="H108" s="189"/>
      <c r="I108" s="189"/>
      <c r="J108" s="190">
        <f>J193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1379</v>
      </c>
      <c r="E109" s="189"/>
      <c r="F109" s="189"/>
      <c r="G109" s="189"/>
      <c r="H109" s="189"/>
      <c r="I109" s="189"/>
      <c r="J109" s="190">
        <f>J196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147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Úpravy budovy koupaliště Šternberk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108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07 - Hromosvody - Jímací soustava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Šternberk</v>
      </c>
      <c r="G123" s="41"/>
      <c r="H123" s="41"/>
      <c r="I123" s="33" t="s">
        <v>22</v>
      </c>
      <c r="J123" s="80" t="str">
        <f>IF(J12="","",J12)</f>
        <v>13. 1. 2025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Město Šternberk</v>
      </c>
      <c r="G125" s="41"/>
      <c r="H125" s="41"/>
      <c r="I125" s="33" t="s">
        <v>30</v>
      </c>
      <c r="J125" s="37" t="str">
        <f>E21</f>
        <v>Ing. Michal Zubík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32</v>
      </c>
      <c r="J126" s="37" t="str">
        <f>E24</f>
        <v>Ing. Michal Zubík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148</v>
      </c>
      <c r="D128" s="195" t="s">
        <v>60</v>
      </c>
      <c r="E128" s="195" t="s">
        <v>56</v>
      </c>
      <c r="F128" s="195" t="s">
        <v>57</v>
      </c>
      <c r="G128" s="195" t="s">
        <v>149</v>
      </c>
      <c r="H128" s="195" t="s">
        <v>150</v>
      </c>
      <c r="I128" s="195" t="s">
        <v>151</v>
      </c>
      <c r="J128" s="196" t="s">
        <v>112</v>
      </c>
      <c r="K128" s="197" t="s">
        <v>152</v>
      </c>
      <c r="L128" s="198"/>
      <c r="M128" s="101" t="s">
        <v>1</v>
      </c>
      <c r="N128" s="102" t="s">
        <v>39</v>
      </c>
      <c r="O128" s="102" t="s">
        <v>153</v>
      </c>
      <c r="P128" s="102" t="s">
        <v>154</v>
      </c>
      <c r="Q128" s="102" t="s">
        <v>155</v>
      </c>
      <c r="R128" s="102" t="s">
        <v>156</v>
      </c>
      <c r="S128" s="102" t="s">
        <v>157</v>
      </c>
      <c r="T128" s="103" t="s">
        <v>158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159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P130+P141+P185+P190</f>
        <v>0</v>
      </c>
      <c r="Q129" s="105"/>
      <c r="R129" s="201">
        <f>R130+R141+R185+R190</f>
        <v>4.6752530000000005</v>
      </c>
      <c r="S129" s="105"/>
      <c r="T129" s="202">
        <f>T130+T141+T185+T190</f>
        <v>11.89434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74</v>
      </c>
      <c r="AU129" s="18" t="s">
        <v>114</v>
      </c>
      <c r="BK129" s="203">
        <f>BK130+BK141+BK185+BK190</f>
        <v>0</v>
      </c>
    </row>
    <row r="130" s="12" customFormat="1" ht="25.92" customHeight="1">
      <c r="A130" s="12"/>
      <c r="B130" s="204"/>
      <c r="C130" s="205"/>
      <c r="D130" s="206" t="s">
        <v>74</v>
      </c>
      <c r="E130" s="207" t="s">
        <v>1041</v>
      </c>
      <c r="F130" s="207" t="s">
        <v>1042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P131+P136+P138</f>
        <v>0</v>
      </c>
      <c r="Q130" s="212"/>
      <c r="R130" s="213">
        <f>R131+R136+R138</f>
        <v>4.5071000000000003</v>
      </c>
      <c r="S130" s="212"/>
      <c r="T130" s="214">
        <f>T131+T136+T138</f>
        <v>11.799999999999999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83</v>
      </c>
      <c r="AT130" s="216" t="s">
        <v>74</v>
      </c>
      <c r="AU130" s="216" t="s">
        <v>75</v>
      </c>
      <c r="AY130" s="215" t="s">
        <v>161</v>
      </c>
      <c r="BK130" s="217">
        <f>BK131+BK136+BK138</f>
        <v>0</v>
      </c>
    </row>
    <row r="131" s="12" customFormat="1" ht="22.8" customHeight="1">
      <c r="A131" s="12"/>
      <c r="B131" s="204"/>
      <c r="C131" s="205"/>
      <c r="D131" s="206" t="s">
        <v>74</v>
      </c>
      <c r="E131" s="287" t="s">
        <v>83</v>
      </c>
      <c r="F131" s="287" t="s">
        <v>207</v>
      </c>
      <c r="G131" s="205"/>
      <c r="H131" s="205"/>
      <c r="I131" s="208"/>
      <c r="J131" s="288">
        <f>BK131</f>
        <v>0</v>
      </c>
      <c r="K131" s="205"/>
      <c r="L131" s="210"/>
      <c r="M131" s="211"/>
      <c r="N131" s="212"/>
      <c r="O131" s="212"/>
      <c r="P131" s="213">
        <f>SUM(P132:P135)</f>
        <v>0</v>
      </c>
      <c r="Q131" s="212"/>
      <c r="R131" s="213">
        <f>SUM(R132:R135)</f>
        <v>0.042279999999999998</v>
      </c>
      <c r="S131" s="212"/>
      <c r="T131" s="214">
        <f>SUM(T132:T135)</f>
        <v>11.799999999999999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83</v>
      </c>
      <c r="AT131" s="216" t="s">
        <v>74</v>
      </c>
      <c r="AU131" s="216" t="s">
        <v>83</v>
      </c>
      <c r="AY131" s="215" t="s">
        <v>161</v>
      </c>
      <c r="BK131" s="217">
        <f>SUM(BK132:BK135)</f>
        <v>0</v>
      </c>
    </row>
    <row r="132" s="2" customFormat="1" ht="66.75" customHeight="1">
      <c r="A132" s="39"/>
      <c r="B132" s="40"/>
      <c r="C132" s="218" t="s">
        <v>83</v>
      </c>
      <c r="D132" s="218" t="s">
        <v>162</v>
      </c>
      <c r="E132" s="219" t="s">
        <v>1381</v>
      </c>
      <c r="F132" s="220" t="s">
        <v>1382</v>
      </c>
      <c r="G132" s="221" t="s">
        <v>253</v>
      </c>
      <c r="H132" s="222">
        <v>40</v>
      </c>
      <c r="I132" s="223"/>
      <c r="J132" s="224">
        <f>ROUND(I132*H132,2)</f>
        <v>0</v>
      </c>
      <c r="K132" s="225"/>
      <c r="L132" s="45"/>
      <c r="M132" s="226" t="s">
        <v>1</v>
      </c>
      <c r="N132" s="227" t="s">
        <v>40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0.29499999999999998</v>
      </c>
      <c r="T132" s="229">
        <f>S132*H132</f>
        <v>11.799999999999999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164</v>
      </c>
      <c r="AT132" s="230" t="s">
        <v>162</v>
      </c>
      <c r="AU132" s="230" t="s">
        <v>85</v>
      </c>
      <c r="AY132" s="18" t="s">
        <v>161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164</v>
      </c>
      <c r="BM132" s="230" t="s">
        <v>2809</v>
      </c>
    </row>
    <row r="133" s="2" customFormat="1" ht="16.5" customHeight="1">
      <c r="A133" s="39"/>
      <c r="B133" s="40"/>
      <c r="C133" s="218" t="s">
        <v>655</v>
      </c>
      <c r="D133" s="218" t="s">
        <v>162</v>
      </c>
      <c r="E133" s="219" t="s">
        <v>1384</v>
      </c>
      <c r="F133" s="220" t="s">
        <v>1385</v>
      </c>
      <c r="G133" s="221" t="s">
        <v>622</v>
      </c>
      <c r="H133" s="222">
        <v>75.5</v>
      </c>
      <c r="I133" s="223"/>
      <c r="J133" s="224">
        <f>ROUND(I133*H133,2)</f>
        <v>0</v>
      </c>
      <c r="K133" s="225"/>
      <c r="L133" s="45"/>
      <c r="M133" s="226" t="s">
        <v>1</v>
      </c>
      <c r="N133" s="227" t="s">
        <v>40</v>
      </c>
      <c r="O133" s="92"/>
      <c r="P133" s="228">
        <f>O133*H133</f>
        <v>0</v>
      </c>
      <c r="Q133" s="228">
        <v>0.00055999999999999995</v>
      </c>
      <c r="R133" s="228">
        <f>Q133*H133</f>
        <v>0.042279999999999998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164</v>
      </c>
      <c r="AT133" s="230" t="s">
        <v>162</v>
      </c>
      <c r="AU133" s="230" t="s">
        <v>85</v>
      </c>
      <c r="AY133" s="18" t="s">
        <v>161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83</v>
      </c>
      <c r="BK133" s="231">
        <f>ROUND(I133*H133,2)</f>
        <v>0</v>
      </c>
      <c r="BL133" s="18" t="s">
        <v>164</v>
      </c>
      <c r="BM133" s="230" t="s">
        <v>2810</v>
      </c>
    </row>
    <row r="134" s="2" customFormat="1" ht="21.75" customHeight="1">
      <c r="A134" s="39"/>
      <c r="B134" s="40"/>
      <c r="C134" s="218" t="s">
        <v>424</v>
      </c>
      <c r="D134" s="218" t="s">
        <v>162</v>
      </c>
      <c r="E134" s="219" t="s">
        <v>1388</v>
      </c>
      <c r="F134" s="220" t="s">
        <v>1389</v>
      </c>
      <c r="G134" s="221" t="s">
        <v>622</v>
      </c>
      <c r="H134" s="222">
        <v>75.5</v>
      </c>
      <c r="I134" s="223"/>
      <c r="J134" s="224">
        <f>ROUND(I134*H134,2)</f>
        <v>0</v>
      </c>
      <c r="K134" s="225"/>
      <c r="L134" s="45"/>
      <c r="M134" s="226" t="s">
        <v>1</v>
      </c>
      <c r="N134" s="227" t="s">
        <v>40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164</v>
      </c>
      <c r="AT134" s="230" t="s">
        <v>162</v>
      </c>
      <c r="AU134" s="230" t="s">
        <v>85</v>
      </c>
      <c r="AY134" s="18" t="s">
        <v>161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164</v>
      </c>
      <c r="BM134" s="230" t="s">
        <v>2811</v>
      </c>
    </row>
    <row r="135" s="2" customFormat="1" ht="49.05" customHeight="1">
      <c r="A135" s="39"/>
      <c r="B135" s="40"/>
      <c r="C135" s="218" t="s">
        <v>216</v>
      </c>
      <c r="D135" s="218" t="s">
        <v>162</v>
      </c>
      <c r="E135" s="219" t="s">
        <v>1395</v>
      </c>
      <c r="F135" s="220" t="s">
        <v>1396</v>
      </c>
      <c r="G135" s="221" t="s">
        <v>210</v>
      </c>
      <c r="H135" s="222">
        <v>60.399999999999999</v>
      </c>
      <c r="I135" s="223"/>
      <c r="J135" s="224">
        <f>ROUND(I135*H135,2)</f>
        <v>0</v>
      </c>
      <c r="K135" s="225"/>
      <c r="L135" s="45"/>
      <c r="M135" s="226" t="s">
        <v>1</v>
      </c>
      <c r="N135" s="227" t="s">
        <v>40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164</v>
      </c>
      <c r="AT135" s="230" t="s">
        <v>162</v>
      </c>
      <c r="AU135" s="230" t="s">
        <v>85</v>
      </c>
      <c r="AY135" s="18" t="s">
        <v>161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83</v>
      </c>
      <c r="BK135" s="231">
        <f>ROUND(I135*H135,2)</f>
        <v>0</v>
      </c>
      <c r="BL135" s="18" t="s">
        <v>164</v>
      </c>
      <c r="BM135" s="230" t="s">
        <v>2812</v>
      </c>
    </row>
    <row r="136" s="12" customFormat="1" ht="22.8" customHeight="1">
      <c r="A136" s="12"/>
      <c r="B136" s="204"/>
      <c r="C136" s="205"/>
      <c r="D136" s="206" t="s">
        <v>74</v>
      </c>
      <c r="E136" s="287" t="s">
        <v>239</v>
      </c>
      <c r="F136" s="287" t="s">
        <v>1398</v>
      </c>
      <c r="G136" s="205"/>
      <c r="H136" s="205"/>
      <c r="I136" s="208"/>
      <c r="J136" s="288">
        <f>BK136</f>
        <v>0</v>
      </c>
      <c r="K136" s="205"/>
      <c r="L136" s="210"/>
      <c r="M136" s="211"/>
      <c r="N136" s="212"/>
      <c r="O136" s="212"/>
      <c r="P136" s="213">
        <f>P137</f>
        <v>0</v>
      </c>
      <c r="Q136" s="212"/>
      <c r="R136" s="213">
        <f>R137</f>
        <v>4.4648000000000003</v>
      </c>
      <c r="S136" s="212"/>
      <c r="T136" s="214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83</v>
      </c>
      <c r="AT136" s="216" t="s">
        <v>74</v>
      </c>
      <c r="AU136" s="216" t="s">
        <v>83</v>
      </c>
      <c r="AY136" s="215" t="s">
        <v>161</v>
      </c>
      <c r="BK136" s="217">
        <f>BK137</f>
        <v>0</v>
      </c>
    </row>
    <row r="137" s="2" customFormat="1" ht="76.35" customHeight="1">
      <c r="A137" s="39"/>
      <c r="B137" s="40"/>
      <c r="C137" s="218" t="s">
        <v>164</v>
      </c>
      <c r="D137" s="218" t="s">
        <v>162</v>
      </c>
      <c r="E137" s="219" t="s">
        <v>1399</v>
      </c>
      <c r="F137" s="220" t="s">
        <v>1400</v>
      </c>
      <c r="G137" s="221" t="s">
        <v>253</v>
      </c>
      <c r="H137" s="222">
        <v>40</v>
      </c>
      <c r="I137" s="223"/>
      <c r="J137" s="224">
        <f>ROUND(I137*H137,2)</f>
        <v>0</v>
      </c>
      <c r="K137" s="225"/>
      <c r="L137" s="45"/>
      <c r="M137" s="226" t="s">
        <v>1</v>
      </c>
      <c r="N137" s="227" t="s">
        <v>40</v>
      </c>
      <c r="O137" s="92"/>
      <c r="P137" s="228">
        <f>O137*H137</f>
        <v>0</v>
      </c>
      <c r="Q137" s="228">
        <v>0.11162</v>
      </c>
      <c r="R137" s="228">
        <f>Q137*H137</f>
        <v>4.4648000000000003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164</v>
      </c>
      <c r="AT137" s="230" t="s">
        <v>162</v>
      </c>
      <c r="AU137" s="230" t="s">
        <v>85</v>
      </c>
      <c r="AY137" s="18" t="s">
        <v>161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83</v>
      </c>
      <c r="BK137" s="231">
        <f>ROUND(I137*H137,2)</f>
        <v>0</v>
      </c>
      <c r="BL137" s="18" t="s">
        <v>164</v>
      </c>
      <c r="BM137" s="230" t="s">
        <v>2813</v>
      </c>
    </row>
    <row r="138" s="12" customFormat="1" ht="22.8" customHeight="1">
      <c r="A138" s="12"/>
      <c r="B138" s="204"/>
      <c r="C138" s="205"/>
      <c r="D138" s="206" t="s">
        <v>74</v>
      </c>
      <c r="E138" s="287" t="s">
        <v>259</v>
      </c>
      <c r="F138" s="287" t="s">
        <v>1050</v>
      </c>
      <c r="G138" s="205"/>
      <c r="H138" s="205"/>
      <c r="I138" s="208"/>
      <c r="J138" s="288">
        <f>BK138</f>
        <v>0</v>
      </c>
      <c r="K138" s="205"/>
      <c r="L138" s="210"/>
      <c r="M138" s="211"/>
      <c r="N138" s="212"/>
      <c r="O138" s="212"/>
      <c r="P138" s="213">
        <f>SUM(P139:P140)</f>
        <v>0</v>
      </c>
      <c r="Q138" s="212"/>
      <c r="R138" s="213">
        <f>SUM(R139:R140)</f>
        <v>2.0000000000000002E-05</v>
      </c>
      <c r="S138" s="212"/>
      <c r="T138" s="214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83</v>
      </c>
      <c r="AT138" s="216" t="s">
        <v>74</v>
      </c>
      <c r="AU138" s="216" t="s">
        <v>83</v>
      </c>
      <c r="AY138" s="215" t="s">
        <v>161</v>
      </c>
      <c r="BK138" s="217">
        <f>SUM(BK139:BK140)</f>
        <v>0</v>
      </c>
    </row>
    <row r="139" s="2" customFormat="1" ht="24.15" customHeight="1">
      <c r="A139" s="39"/>
      <c r="B139" s="40"/>
      <c r="C139" s="218" t="s">
        <v>648</v>
      </c>
      <c r="D139" s="218" t="s">
        <v>162</v>
      </c>
      <c r="E139" s="219" t="s">
        <v>2814</v>
      </c>
      <c r="F139" s="220" t="s">
        <v>2815</v>
      </c>
      <c r="G139" s="221" t="s">
        <v>622</v>
      </c>
      <c r="H139" s="222">
        <v>15</v>
      </c>
      <c r="I139" s="223"/>
      <c r="J139" s="224">
        <f>ROUND(I139*H139,2)</f>
        <v>0</v>
      </c>
      <c r="K139" s="225"/>
      <c r="L139" s="45"/>
      <c r="M139" s="226" t="s">
        <v>1</v>
      </c>
      <c r="N139" s="227" t="s">
        <v>40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164</v>
      </c>
      <c r="AT139" s="230" t="s">
        <v>162</v>
      </c>
      <c r="AU139" s="230" t="s">
        <v>85</v>
      </c>
      <c r="AY139" s="18" t="s">
        <v>161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164</v>
      </c>
      <c r="BM139" s="230" t="s">
        <v>2816</v>
      </c>
    </row>
    <row r="140" s="2" customFormat="1" ht="24.15" customHeight="1">
      <c r="A140" s="39"/>
      <c r="B140" s="40"/>
      <c r="C140" s="218" t="s">
        <v>415</v>
      </c>
      <c r="D140" s="218" t="s">
        <v>162</v>
      </c>
      <c r="E140" s="219" t="s">
        <v>2817</v>
      </c>
      <c r="F140" s="220" t="s">
        <v>2818</v>
      </c>
      <c r="G140" s="221" t="s">
        <v>622</v>
      </c>
      <c r="H140" s="222">
        <v>2</v>
      </c>
      <c r="I140" s="223"/>
      <c r="J140" s="224">
        <f>ROUND(I140*H140,2)</f>
        <v>0</v>
      </c>
      <c r="K140" s="225"/>
      <c r="L140" s="45"/>
      <c r="M140" s="226" t="s">
        <v>1</v>
      </c>
      <c r="N140" s="227" t="s">
        <v>40</v>
      </c>
      <c r="O140" s="92"/>
      <c r="P140" s="228">
        <f>O140*H140</f>
        <v>0</v>
      </c>
      <c r="Q140" s="228">
        <v>1.0000000000000001E-05</v>
      </c>
      <c r="R140" s="228">
        <f>Q140*H140</f>
        <v>2.0000000000000002E-05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164</v>
      </c>
      <c r="AT140" s="230" t="s">
        <v>162</v>
      </c>
      <c r="AU140" s="230" t="s">
        <v>85</v>
      </c>
      <c r="AY140" s="18" t="s">
        <v>161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83</v>
      </c>
      <c r="BK140" s="231">
        <f>ROUND(I140*H140,2)</f>
        <v>0</v>
      </c>
      <c r="BL140" s="18" t="s">
        <v>164</v>
      </c>
      <c r="BM140" s="230" t="s">
        <v>2819</v>
      </c>
    </row>
    <row r="141" s="12" customFormat="1" ht="25.92" customHeight="1">
      <c r="A141" s="12"/>
      <c r="B141" s="204"/>
      <c r="C141" s="205"/>
      <c r="D141" s="206" t="s">
        <v>74</v>
      </c>
      <c r="E141" s="207" t="s">
        <v>1414</v>
      </c>
      <c r="F141" s="207" t="s">
        <v>1415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P142</f>
        <v>0</v>
      </c>
      <c r="Q141" s="212"/>
      <c r="R141" s="213">
        <f>R142</f>
        <v>0.168153</v>
      </c>
      <c r="S141" s="212"/>
      <c r="T141" s="214">
        <f>T142</f>
        <v>0.094340000000000007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85</v>
      </c>
      <c r="AT141" s="216" t="s">
        <v>74</v>
      </c>
      <c r="AU141" s="216" t="s">
        <v>75</v>
      </c>
      <c r="AY141" s="215" t="s">
        <v>161</v>
      </c>
      <c r="BK141" s="217">
        <f>BK142</f>
        <v>0</v>
      </c>
    </row>
    <row r="142" s="12" customFormat="1" ht="22.8" customHeight="1">
      <c r="A142" s="12"/>
      <c r="B142" s="204"/>
      <c r="C142" s="205"/>
      <c r="D142" s="206" t="s">
        <v>74</v>
      </c>
      <c r="E142" s="287" t="s">
        <v>1422</v>
      </c>
      <c r="F142" s="287" t="s">
        <v>1423</v>
      </c>
      <c r="G142" s="205"/>
      <c r="H142" s="205"/>
      <c r="I142" s="208"/>
      <c r="J142" s="288">
        <f>BK142</f>
        <v>0</v>
      </c>
      <c r="K142" s="205"/>
      <c r="L142" s="210"/>
      <c r="M142" s="211"/>
      <c r="N142" s="212"/>
      <c r="O142" s="212"/>
      <c r="P142" s="213">
        <f>SUM(P143:P184)</f>
        <v>0</v>
      </c>
      <c r="Q142" s="212"/>
      <c r="R142" s="213">
        <f>SUM(R143:R184)</f>
        <v>0.168153</v>
      </c>
      <c r="S142" s="212"/>
      <c r="T142" s="214">
        <f>SUM(T143:T184)</f>
        <v>0.094340000000000007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85</v>
      </c>
      <c r="AT142" s="216" t="s">
        <v>74</v>
      </c>
      <c r="AU142" s="216" t="s">
        <v>83</v>
      </c>
      <c r="AY142" s="215" t="s">
        <v>161</v>
      </c>
      <c r="BK142" s="217">
        <f>SUM(BK143:BK184)</f>
        <v>0</v>
      </c>
    </row>
    <row r="143" s="2" customFormat="1" ht="24.15" customHeight="1">
      <c r="A143" s="39"/>
      <c r="B143" s="40"/>
      <c r="C143" s="218" t="s">
        <v>640</v>
      </c>
      <c r="D143" s="218" t="s">
        <v>162</v>
      </c>
      <c r="E143" s="219" t="s">
        <v>2820</v>
      </c>
      <c r="F143" s="220" t="s">
        <v>2821</v>
      </c>
      <c r="G143" s="221" t="s">
        <v>431</v>
      </c>
      <c r="H143" s="222">
        <v>20</v>
      </c>
      <c r="I143" s="223"/>
      <c r="J143" s="224">
        <f>ROUND(I143*H143,2)</f>
        <v>0</v>
      </c>
      <c r="K143" s="225"/>
      <c r="L143" s="45"/>
      <c r="M143" s="226" t="s">
        <v>1</v>
      </c>
      <c r="N143" s="227" t="s">
        <v>40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254</v>
      </c>
      <c r="AT143" s="230" t="s">
        <v>162</v>
      </c>
      <c r="AU143" s="230" t="s">
        <v>85</v>
      </c>
      <c r="AY143" s="18" t="s">
        <v>161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83</v>
      </c>
      <c r="BK143" s="231">
        <f>ROUND(I143*H143,2)</f>
        <v>0</v>
      </c>
      <c r="BL143" s="18" t="s">
        <v>254</v>
      </c>
      <c r="BM143" s="230" t="s">
        <v>2822</v>
      </c>
    </row>
    <row r="144" s="2" customFormat="1" ht="24.15" customHeight="1">
      <c r="A144" s="39"/>
      <c r="B144" s="40"/>
      <c r="C144" s="218" t="s">
        <v>373</v>
      </c>
      <c r="D144" s="218" t="s">
        <v>162</v>
      </c>
      <c r="E144" s="219" t="s">
        <v>2823</v>
      </c>
      <c r="F144" s="220" t="s">
        <v>2824</v>
      </c>
      <c r="G144" s="221" t="s">
        <v>622</v>
      </c>
      <c r="H144" s="222">
        <v>80</v>
      </c>
      <c r="I144" s="223"/>
      <c r="J144" s="224">
        <f>ROUND(I144*H144,2)</f>
        <v>0</v>
      </c>
      <c r="K144" s="225"/>
      <c r="L144" s="45"/>
      <c r="M144" s="226" t="s">
        <v>1</v>
      </c>
      <c r="N144" s="227" t="s">
        <v>40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0.00040000000000000002</v>
      </c>
      <c r="T144" s="229">
        <f>S144*H144</f>
        <v>0.032000000000000001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254</v>
      </c>
      <c r="AT144" s="230" t="s">
        <v>162</v>
      </c>
      <c r="AU144" s="230" t="s">
        <v>85</v>
      </c>
      <c r="AY144" s="18" t="s">
        <v>161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254</v>
      </c>
      <c r="BM144" s="230" t="s">
        <v>2825</v>
      </c>
    </row>
    <row r="145" s="2" customFormat="1" ht="24.15" customHeight="1">
      <c r="A145" s="39"/>
      <c r="B145" s="40"/>
      <c r="C145" s="218" t="s">
        <v>614</v>
      </c>
      <c r="D145" s="218" t="s">
        <v>162</v>
      </c>
      <c r="E145" s="219" t="s">
        <v>2826</v>
      </c>
      <c r="F145" s="220" t="s">
        <v>2827</v>
      </c>
      <c r="G145" s="221" t="s">
        <v>622</v>
      </c>
      <c r="H145" s="222">
        <v>80</v>
      </c>
      <c r="I145" s="223"/>
      <c r="J145" s="224">
        <f>ROUND(I145*H145,2)</f>
        <v>0</v>
      </c>
      <c r="K145" s="225"/>
      <c r="L145" s="45"/>
      <c r="M145" s="226" t="s">
        <v>1</v>
      </c>
      <c r="N145" s="227" t="s">
        <v>40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0.00040000000000000002</v>
      </c>
      <c r="T145" s="229">
        <f>S145*H145</f>
        <v>0.032000000000000001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254</v>
      </c>
      <c r="AT145" s="230" t="s">
        <v>162</v>
      </c>
      <c r="AU145" s="230" t="s">
        <v>85</v>
      </c>
      <c r="AY145" s="18" t="s">
        <v>161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83</v>
      </c>
      <c r="BK145" s="231">
        <f>ROUND(I145*H145,2)</f>
        <v>0</v>
      </c>
      <c r="BL145" s="18" t="s">
        <v>254</v>
      </c>
      <c r="BM145" s="230" t="s">
        <v>2828</v>
      </c>
    </row>
    <row r="146" s="2" customFormat="1" ht="21.75" customHeight="1">
      <c r="A146" s="39"/>
      <c r="B146" s="40"/>
      <c r="C146" s="218" t="s">
        <v>379</v>
      </c>
      <c r="D146" s="218" t="s">
        <v>162</v>
      </c>
      <c r="E146" s="219" t="s">
        <v>2829</v>
      </c>
      <c r="F146" s="220" t="s">
        <v>2830</v>
      </c>
      <c r="G146" s="221" t="s">
        <v>431</v>
      </c>
      <c r="H146" s="222">
        <v>20</v>
      </c>
      <c r="I146" s="223"/>
      <c r="J146" s="224">
        <f>ROUND(I146*H146,2)</f>
        <v>0</v>
      </c>
      <c r="K146" s="225"/>
      <c r="L146" s="45"/>
      <c r="M146" s="226" t="s">
        <v>1</v>
      </c>
      <c r="N146" s="227" t="s">
        <v>40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0.00025000000000000001</v>
      </c>
      <c r="T146" s="229">
        <f>S146*H146</f>
        <v>0.0050000000000000001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254</v>
      </c>
      <c r="AT146" s="230" t="s">
        <v>162</v>
      </c>
      <c r="AU146" s="230" t="s">
        <v>85</v>
      </c>
      <c r="AY146" s="18" t="s">
        <v>161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254</v>
      </c>
      <c r="BM146" s="230" t="s">
        <v>2831</v>
      </c>
    </row>
    <row r="147" s="2" customFormat="1" ht="24.15" customHeight="1">
      <c r="A147" s="39"/>
      <c r="B147" s="40"/>
      <c r="C147" s="218" t="s">
        <v>625</v>
      </c>
      <c r="D147" s="218" t="s">
        <v>162</v>
      </c>
      <c r="E147" s="219" t="s">
        <v>2832</v>
      </c>
      <c r="F147" s="220" t="s">
        <v>2833</v>
      </c>
      <c r="G147" s="221" t="s">
        <v>431</v>
      </c>
      <c r="H147" s="222">
        <v>30</v>
      </c>
      <c r="I147" s="223"/>
      <c r="J147" s="224">
        <f>ROUND(I147*H147,2)</f>
        <v>0</v>
      </c>
      <c r="K147" s="225"/>
      <c r="L147" s="45"/>
      <c r="M147" s="226" t="s">
        <v>1</v>
      </c>
      <c r="N147" s="227" t="s">
        <v>40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0.00055000000000000003</v>
      </c>
      <c r="T147" s="229">
        <f>S147*H147</f>
        <v>0.016500000000000001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254</v>
      </c>
      <c r="AT147" s="230" t="s">
        <v>162</v>
      </c>
      <c r="AU147" s="230" t="s">
        <v>85</v>
      </c>
      <c r="AY147" s="18" t="s">
        <v>161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83</v>
      </c>
      <c r="BK147" s="231">
        <f>ROUND(I147*H147,2)</f>
        <v>0</v>
      </c>
      <c r="BL147" s="18" t="s">
        <v>254</v>
      </c>
      <c r="BM147" s="230" t="s">
        <v>2834</v>
      </c>
    </row>
    <row r="148" s="2" customFormat="1" ht="24.15" customHeight="1">
      <c r="A148" s="39"/>
      <c r="B148" s="40"/>
      <c r="C148" s="218" t="s">
        <v>391</v>
      </c>
      <c r="D148" s="218" t="s">
        <v>162</v>
      </c>
      <c r="E148" s="219" t="s">
        <v>2835</v>
      </c>
      <c r="F148" s="220" t="s">
        <v>2836</v>
      </c>
      <c r="G148" s="221" t="s">
        <v>431</v>
      </c>
      <c r="H148" s="222">
        <v>4</v>
      </c>
      <c r="I148" s="223"/>
      <c r="J148" s="224">
        <f>ROUND(I148*H148,2)</f>
        <v>0</v>
      </c>
      <c r="K148" s="225"/>
      <c r="L148" s="45"/>
      <c r="M148" s="226" t="s">
        <v>1</v>
      </c>
      <c r="N148" s="227" t="s">
        <v>40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0.0022100000000000002</v>
      </c>
      <c r="T148" s="229">
        <f>S148*H148</f>
        <v>0.0088400000000000006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254</v>
      </c>
      <c r="AT148" s="230" t="s">
        <v>162</v>
      </c>
      <c r="AU148" s="230" t="s">
        <v>85</v>
      </c>
      <c r="AY148" s="18" t="s">
        <v>161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83</v>
      </c>
      <c r="BK148" s="231">
        <f>ROUND(I148*H148,2)</f>
        <v>0</v>
      </c>
      <c r="BL148" s="18" t="s">
        <v>254</v>
      </c>
      <c r="BM148" s="230" t="s">
        <v>2837</v>
      </c>
    </row>
    <row r="149" s="2" customFormat="1" ht="55.5" customHeight="1">
      <c r="A149" s="39"/>
      <c r="B149" s="40"/>
      <c r="C149" s="218" t="s">
        <v>239</v>
      </c>
      <c r="D149" s="218" t="s">
        <v>162</v>
      </c>
      <c r="E149" s="219" t="s">
        <v>2838</v>
      </c>
      <c r="F149" s="220" t="s">
        <v>2839</v>
      </c>
      <c r="G149" s="221" t="s">
        <v>431</v>
      </c>
      <c r="H149" s="222">
        <v>4</v>
      </c>
      <c r="I149" s="223"/>
      <c r="J149" s="224">
        <f>ROUND(I149*H149,2)</f>
        <v>0</v>
      </c>
      <c r="K149" s="225"/>
      <c r="L149" s="45"/>
      <c r="M149" s="226" t="s">
        <v>1</v>
      </c>
      <c r="N149" s="227" t="s">
        <v>40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254</v>
      </c>
      <c r="AT149" s="230" t="s">
        <v>162</v>
      </c>
      <c r="AU149" s="230" t="s">
        <v>85</v>
      </c>
      <c r="AY149" s="18" t="s">
        <v>161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254</v>
      </c>
      <c r="BM149" s="230" t="s">
        <v>2840</v>
      </c>
    </row>
    <row r="150" s="2" customFormat="1" ht="24.15" customHeight="1">
      <c r="A150" s="39"/>
      <c r="B150" s="40"/>
      <c r="C150" s="276" t="s">
        <v>226</v>
      </c>
      <c r="D150" s="276" t="s">
        <v>656</v>
      </c>
      <c r="E150" s="277" t="s">
        <v>2841</v>
      </c>
      <c r="F150" s="278" t="s">
        <v>2842</v>
      </c>
      <c r="G150" s="279" t="s">
        <v>431</v>
      </c>
      <c r="H150" s="280">
        <v>4</v>
      </c>
      <c r="I150" s="281"/>
      <c r="J150" s="282">
        <f>ROUND(I150*H150,2)</f>
        <v>0</v>
      </c>
      <c r="K150" s="283"/>
      <c r="L150" s="284"/>
      <c r="M150" s="285" t="s">
        <v>1</v>
      </c>
      <c r="N150" s="286" t="s">
        <v>40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318</v>
      </c>
      <c r="AT150" s="230" t="s">
        <v>656</v>
      </c>
      <c r="AU150" s="230" t="s">
        <v>85</v>
      </c>
      <c r="AY150" s="18" t="s">
        <v>161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83</v>
      </c>
      <c r="BK150" s="231">
        <f>ROUND(I150*H150,2)</f>
        <v>0</v>
      </c>
      <c r="BL150" s="18" t="s">
        <v>254</v>
      </c>
      <c r="BM150" s="230" t="s">
        <v>2843</v>
      </c>
    </row>
    <row r="151" s="2" customFormat="1" ht="55.5" customHeight="1">
      <c r="A151" s="39"/>
      <c r="B151" s="40"/>
      <c r="C151" s="218" t="s">
        <v>438</v>
      </c>
      <c r="D151" s="218" t="s">
        <v>162</v>
      </c>
      <c r="E151" s="219" t="s">
        <v>1424</v>
      </c>
      <c r="F151" s="220" t="s">
        <v>1425</v>
      </c>
      <c r="G151" s="221" t="s">
        <v>622</v>
      </c>
      <c r="H151" s="222">
        <v>91.870000000000005</v>
      </c>
      <c r="I151" s="223"/>
      <c r="J151" s="224">
        <f>ROUND(I151*H151,2)</f>
        <v>0</v>
      </c>
      <c r="K151" s="225"/>
      <c r="L151" s="45"/>
      <c r="M151" s="226" t="s">
        <v>1</v>
      </c>
      <c r="N151" s="227" t="s">
        <v>40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254</v>
      </c>
      <c r="AT151" s="230" t="s">
        <v>162</v>
      </c>
      <c r="AU151" s="230" t="s">
        <v>85</v>
      </c>
      <c r="AY151" s="18" t="s">
        <v>161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254</v>
      </c>
      <c r="BM151" s="230" t="s">
        <v>2844</v>
      </c>
    </row>
    <row r="152" s="2" customFormat="1" ht="24.15" customHeight="1">
      <c r="A152" s="39"/>
      <c r="B152" s="40"/>
      <c r="C152" s="276" t="s">
        <v>447</v>
      </c>
      <c r="D152" s="276" t="s">
        <v>656</v>
      </c>
      <c r="E152" s="277" t="s">
        <v>1428</v>
      </c>
      <c r="F152" s="278" t="s">
        <v>1429</v>
      </c>
      <c r="G152" s="279" t="s">
        <v>622</v>
      </c>
      <c r="H152" s="280">
        <v>51</v>
      </c>
      <c r="I152" s="281"/>
      <c r="J152" s="282">
        <f>ROUND(I152*H152,2)</f>
        <v>0</v>
      </c>
      <c r="K152" s="283"/>
      <c r="L152" s="284"/>
      <c r="M152" s="285" t="s">
        <v>1</v>
      </c>
      <c r="N152" s="286" t="s">
        <v>40</v>
      </c>
      <c r="O152" s="92"/>
      <c r="P152" s="228">
        <f>O152*H152</f>
        <v>0</v>
      </c>
      <c r="Q152" s="228">
        <v>6.9999999999999994E-05</v>
      </c>
      <c r="R152" s="228">
        <f>Q152*H152</f>
        <v>0.0035699999999999998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318</v>
      </c>
      <c r="AT152" s="230" t="s">
        <v>656</v>
      </c>
      <c r="AU152" s="230" t="s">
        <v>85</v>
      </c>
      <c r="AY152" s="18" t="s">
        <v>161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254</v>
      </c>
      <c r="BM152" s="230" t="s">
        <v>2845</v>
      </c>
    </row>
    <row r="153" s="2" customFormat="1" ht="24.15" customHeight="1">
      <c r="A153" s="39"/>
      <c r="B153" s="40"/>
      <c r="C153" s="276" t="s">
        <v>329</v>
      </c>
      <c r="D153" s="276" t="s">
        <v>656</v>
      </c>
      <c r="E153" s="277" t="s">
        <v>1431</v>
      </c>
      <c r="F153" s="278" t="s">
        <v>1432</v>
      </c>
      <c r="G153" s="279" t="s">
        <v>622</v>
      </c>
      <c r="H153" s="280">
        <v>47</v>
      </c>
      <c r="I153" s="281"/>
      <c r="J153" s="282">
        <f>ROUND(I153*H153,2)</f>
        <v>0</v>
      </c>
      <c r="K153" s="283"/>
      <c r="L153" s="284"/>
      <c r="M153" s="285" t="s">
        <v>1</v>
      </c>
      <c r="N153" s="286" t="s">
        <v>40</v>
      </c>
      <c r="O153" s="92"/>
      <c r="P153" s="228">
        <f>O153*H153</f>
        <v>0</v>
      </c>
      <c r="Q153" s="228">
        <v>0.00017000000000000001</v>
      </c>
      <c r="R153" s="228">
        <f>Q153*H153</f>
        <v>0.0079900000000000006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318</v>
      </c>
      <c r="AT153" s="230" t="s">
        <v>656</v>
      </c>
      <c r="AU153" s="230" t="s">
        <v>85</v>
      </c>
      <c r="AY153" s="18" t="s">
        <v>161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83</v>
      </c>
      <c r="BK153" s="231">
        <f>ROUND(I153*H153,2)</f>
        <v>0</v>
      </c>
      <c r="BL153" s="18" t="s">
        <v>254</v>
      </c>
      <c r="BM153" s="230" t="s">
        <v>2846</v>
      </c>
    </row>
    <row r="154" s="15" customFormat="1">
      <c r="A154" s="15"/>
      <c r="B154" s="254"/>
      <c r="C154" s="255"/>
      <c r="D154" s="234" t="s">
        <v>165</v>
      </c>
      <c r="E154" s="256" t="s">
        <v>1</v>
      </c>
      <c r="F154" s="257" t="s">
        <v>2847</v>
      </c>
      <c r="G154" s="255"/>
      <c r="H154" s="258">
        <v>47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165</v>
      </c>
      <c r="AU154" s="264" t="s">
        <v>85</v>
      </c>
      <c r="AV154" s="15" t="s">
        <v>85</v>
      </c>
      <c r="AW154" s="15" t="s">
        <v>31</v>
      </c>
      <c r="AX154" s="15" t="s">
        <v>83</v>
      </c>
      <c r="AY154" s="264" t="s">
        <v>161</v>
      </c>
    </row>
    <row r="155" s="2" customFormat="1" ht="24.15" customHeight="1">
      <c r="A155" s="39"/>
      <c r="B155" s="40"/>
      <c r="C155" s="218" t="s">
        <v>338</v>
      </c>
      <c r="D155" s="218" t="s">
        <v>162</v>
      </c>
      <c r="E155" s="219" t="s">
        <v>2848</v>
      </c>
      <c r="F155" s="220" t="s">
        <v>2849</v>
      </c>
      <c r="G155" s="221" t="s">
        <v>622</v>
      </c>
      <c r="H155" s="222">
        <v>110</v>
      </c>
      <c r="I155" s="223"/>
      <c r="J155" s="224">
        <f>ROUND(I155*H155,2)</f>
        <v>0</v>
      </c>
      <c r="K155" s="225"/>
      <c r="L155" s="45"/>
      <c r="M155" s="226" t="s">
        <v>1</v>
      </c>
      <c r="N155" s="227" t="s">
        <v>40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254</v>
      </c>
      <c r="AT155" s="230" t="s">
        <v>162</v>
      </c>
      <c r="AU155" s="230" t="s">
        <v>85</v>
      </c>
      <c r="AY155" s="18" t="s">
        <v>161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83</v>
      </c>
      <c r="BK155" s="231">
        <f>ROUND(I155*H155,2)</f>
        <v>0</v>
      </c>
      <c r="BL155" s="18" t="s">
        <v>254</v>
      </c>
      <c r="BM155" s="230" t="s">
        <v>2850</v>
      </c>
    </row>
    <row r="156" s="2" customFormat="1" ht="16.5" customHeight="1">
      <c r="A156" s="39"/>
      <c r="B156" s="40"/>
      <c r="C156" s="276" t="s">
        <v>458</v>
      </c>
      <c r="D156" s="276" t="s">
        <v>656</v>
      </c>
      <c r="E156" s="277" t="s">
        <v>2851</v>
      </c>
      <c r="F156" s="278" t="s">
        <v>2852</v>
      </c>
      <c r="G156" s="279" t="s">
        <v>2853</v>
      </c>
      <c r="H156" s="280">
        <v>92.783000000000001</v>
      </c>
      <c r="I156" s="281"/>
      <c r="J156" s="282">
        <f>ROUND(I156*H156,2)</f>
        <v>0</v>
      </c>
      <c r="K156" s="283"/>
      <c r="L156" s="284"/>
      <c r="M156" s="285" t="s">
        <v>1</v>
      </c>
      <c r="N156" s="286" t="s">
        <v>40</v>
      </c>
      <c r="O156" s="92"/>
      <c r="P156" s="228">
        <f>O156*H156</f>
        <v>0</v>
      </c>
      <c r="Q156" s="228">
        <v>0.001</v>
      </c>
      <c r="R156" s="228">
        <f>Q156*H156</f>
        <v>0.092783000000000004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318</v>
      </c>
      <c r="AT156" s="230" t="s">
        <v>656</v>
      </c>
      <c r="AU156" s="230" t="s">
        <v>85</v>
      </c>
      <c r="AY156" s="18" t="s">
        <v>161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83</v>
      </c>
      <c r="BK156" s="231">
        <f>ROUND(I156*H156,2)</f>
        <v>0</v>
      </c>
      <c r="BL156" s="18" t="s">
        <v>254</v>
      </c>
      <c r="BM156" s="230" t="s">
        <v>2854</v>
      </c>
    </row>
    <row r="157" s="2" customFormat="1" ht="49.05" customHeight="1">
      <c r="A157" s="39"/>
      <c r="B157" s="40"/>
      <c r="C157" s="218" t="s">
        <v>259</v>
      </c>
      <c r="D157" s="218" t="s">
        <v>162</v>
      </c>
      <c r="E157" s="219" t="s">
        <v>2855</v>
      </c>
      <c r="F157" s="220" t="s">
        <v>2856</v>
      </c>
      <c r="G157" s="221" t="s">
        <v>622</v>
      </c>
      <c r="H157" s="222">
        <v>10</v>
      </c>
      <c r="I157" s="223"/>
      <c r="J157" s="224">
        <f>ROUND(I157*H157,2)</f>
        <v>0</v>
      </c>
      <c r="K157" s="225"/>
      <c r="L157" s="45"/>
      <c r="M157" s="226" t="s">
        <v>1</v>
      </c>
      <c r="N157" s="227" t="s">
        <v>40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254</v>
      </c>
      <c r="AT157" s="230" t="s">
        <v>162</v>
      </c>
      <c r="AU157" s="230" t="s">
        <v>85</v>
      </c>
      <c r="AY157" s="18" t="s">
        <v>161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83</v>
      </c>
      <c r="BK157" s="231">
        <f>ROUND(I157*H157,2)</f>
        <v>0</v>
      </c>
      <c r="BL157" s="18" t="s">
        <v>254</v>
      </c>
      <c r="BM157" s="230" t="s">
        <v>2857</v>
      </c>
    </row>
    <row r="158" s="2" customFormat="1" ht="16.5" customHeight="1">
      <c r="A158" s="39"/>
      <c r="B158" s="40"/>
      <c r="C158" s="276" t="s">
        <v>242</v>
      </c>
      <c r="D158" s="276" t="s">
        <v>656</v>
      </c>
      <c r="E158" s="277" t="s">
        <v>2858</v>
      </c>
      <c r="F158" s="278" t="s">
        <v>2859</v>
      </c>
      <c r="G158" s="279" t="s">
        <v>2853</v>
      </c>
      <c r="H158" s="280">
        <v>6.2000000000000002</v>
      </c>
      <c r="I158" s="281"/>
      <c r="J158" s="282">
        <f>ROUND(I158*H158,2)</f>
        <v>0</v>
      </c>
      <c r="K158" s="283"/>
      <c r="L158" s="284"/>
      <c r="M158" s="285" t="s">
        <v>1</v>
      </c>
      <c r="N158" s="286" t="s">
        <v>40</v>
      </c>
      <c r="O158" s="92"/>
      <c r="P158" s="228">
        <f>O158*H158</f>
        <v>0</v>
      </c>
      <c r="Q158" s="228">
        <v>0.001</v>
      </c>
      <c r="R158" s="228">
        <f>Q158*H158</f>
        <v>0.0062000000000000006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318</v>
      </c>
      <c r="AT158" s="230" t="s">
        <v>656</v>
      </c>
      <c r="AU158" s="230" t="s">
        <v>85</v>
      </c>
      <c r="AY158" s="18" t="s">
        <v>161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83</v>
      </c>
      <c r="BK158" s="231">
        <f>ROUND(I158*H158,2)</f>
        <v>0</v>
      </c>
      <c r="BL158" s="18" t="s">
        <v>254</v>
      </c>
      <c r="BM158" s="230" t="s">
        <v>2860</v>
      </c>
    </row>
    <row r="159" s="2" customFormat="1" ht="24.15" customHeight="1">
      <c r="A159" s="39"/>
      <c r="B159" s="40"/>
      <c r="C159" s="218" t="s">
        <v>257</v>
      </c>
      <c r="D159" s="218" t="s">
        <v>162</v>
      </c>
      <c r="E159" s="219" t="s">
        <v>2861</v>
      </c>
      <c r="F159" s="220" t="s">
        <v>2862</v>
      </c>
      <c r="G159" s="221" t="s">
        <v>622</v>
      </c>
      <c r="H159" s="222">
        <v>4</v>
      </c>
      <c r="I159" s="223"/>
      <c r="J159" s="224">
        <f>ROUND(I159*H159,2)</f>
        <v>0</v>
      </c>
      <c r="K159" s="225"/>
      <c r="L159" s="45"/>
      <c r="M159" s="226" t="s">
        <v>1</v>
      </c>
      <c r="N159" s="227" t="s">
        <v>40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254</v>
      </c>
      <c r="AT159" s="230" t="s">
        <v>162</v>
      </c>
      <c r="AU159" s="230" t="s">
        <v>85</v>
      </c>
      <c r="AY159" s="18" t="s">
        <v>161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254</v>
      </c>
      <c r="BM159" s="230" t="s">
        <v>2863</v>
      </c>
    </row>
    <row r="160" s="2" customFormat="1" ht="16.5" customHeight="1">
      <c r="A160" s="39"/>
      <c r="B160" s="40"/>
      <c r="C160" s="276" t="s">
        <v>8</v>
      </c>
      <c r="D160" s="276" t="s">
        <v>656</v>
      </c>
      <c r="E160" s="277" t="s">
        <v>2864</v>
      </c>
      <c r="F160" s="278" t="s">
        <v>2865</v>
      </c>
      <c r="G160" s="279" t="s">
        <v>2853</v>
      </c>
      <c r="H160" s="280">
        <v>0.55000000000000004</v>
      </c>
      <c r="I160" s="281"/>
      <c r="J160" s="282">
        <f>ROUND(I160*H160,2)</f>
        <v>0</v>
      </c>
      <c r="K160" s="283"/>
      <c r="L160" s="284"/>
      <c r="M160" s="285" t="s">
        <v>1</v>
      </c>
      <c r="N160" s="286" t="s">
        <v>40</v>
      </c>
      <c r="O160" s="92"/>
      <c r="P160" s="228">
        <f>O160*H160</f>
        <v>0</v>
      </c>
      <c r="Q160" s="228">
        <v>0.001</v>
      </c>
      <c r="R160" s="228">
        <f>Q160*H160</f>
        <v>0.00055000000000000003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318</v>
      </c>
      <c r="AT160" s="230" t="s">
        <v>656</v>
      </c>
      <c r="AU160" s="230" t="s">
        <v>85</v>
      </c>
      <c r="AY160" s="18" t="s">
        <v>161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83</v>
      </c>
      <c r="BK160" s="231">
        <f>ROUND(I160*H160,2)</f>
        <v>0</v>
      </c>
      <c r="BL160" s="18" t="s">
        <v>254</v>
      </c>
      <c r="BM160" s="230" t="s">
        <v>2866</v>
      </c>
    </row>
    <row r="161" s="2" customFormat="1" ht="24.15" customHeight="1">
      <c r="A161" s="39"/>
      <c r="B161" s="40"/>
      <c r="C161" s="218" t="s">
        <v>284</v>
      </c>
      <c r="D161" s="218" t="s">
        <v>162</v>
      </c>
      <c r="E161" s="219" t="s">
        <v>2867</v>
      </c>
      <c r="F161" s="220" t="s">
        <v>2868</v>
      </c>
      <c r="G161" s="221" t="s">
        <v>622</v>
      </c>
      <c r="H161" s="222">
        <v>99</v>
      </c>
      <c r="I161" s="223"/>
      <c r="J161" s="224">
        <f>ROUND(I161*H161,2)</f>
        <v>0</v>
      </c>
      <c r="K161" s="225"/>
      <c r="L161" s="45"/>
      <c r="M161" s="226" t="s">
        <v>1</v>
      </c>
      <c r="N161" s="227" t="s">
        <v>40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254</v>
      </c>
      <c r="AT161" s="230" t="s">
        <v>162</v>
      </c>
      <c r="AU161" s="230" t="s">
        <v>85</v>
      </c>
      <c r="AY161" s="18" t="s">
        <v>161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83</v>
      </c>
      <c r="BK161" s="231">
        <f>ROUND(I161*H161,2)</f>
        <v>0</v>
      </c>
      <c r="BL161" s="18" t="s">
        <v>254</v>
      </c>
      <c r="BM161" s="230" t="s">
        <v>2869</v>
      </c>
    </row>
    <row r="162" s="2" customFormat="1" ht="21.75" customHeight="1">
      <c r="A162" s="39"/>
      <c r="B162" s="40"/>
      <c r="C162" s="276" t="s">
        <v>254</v>
      </c>
      <c r="D162" s="276" t="s">
        <v>656</v>
      </c>
      <c r="E162" s="277" t="s">
        <v>2870</v>
      </c>
      <c r="F162" s="278" t="s">
        <v>2871</v>
      </c>
      <c r="G162" s="279" t="s">
        <v>622</v>
      </c>
      <c r="H162" s="280">
        <v>50</v>
      </c>
      <c r="I162" s="281"/>
      <c r="J162" s="282">
        <f>ROUND(I162*H162,2)</f>
        <v>0</v>
      </c>
      <c r="K162" s="283"/>
      <c r="L162" s="284"/>
      <c r="M162" s="285" t="s">
        <v>1</v>
      </c>
      <c r="N162" s="286" t="s">
        <v>40</v>
      </c>
      <c r="O162" s="92"/>
      <c r="P162" s="228">
        <f>O162*H162</f>
        <v>0</v>
      </c>
      <c r="Q162" s="228">
        <v>0.00048999999999999998</v>
      </c>
      <c r="R162" s="228">
        <f>Q162*H162</f>
        <v>0.024500000000000001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318</v>
      </c>
      <c r="AT162" s="230" t="s">
        <v>656</v>
      </c>
      <c r="AU162" s="230" t="s">
        <v>85</v>
      </c>
      <c r="AY162" s="18" t="s">
        <v>161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83</v>
      </c>
      <c r="BK162" s="231">
        <f>ROUND(I162*H162,2)</f>
        <v>0</v>
      </c>
      <c r="BL162" s="18" t="s">
        <v>254</v>
      </c>
      <c r="BM162" s="230" t="s">
        <v>2872</v>
      </c>
    </row>
    <row r="163" s="2" customFormat="1" ht="21.75" customHeight="1">
      <c r="A163" s="39"/>
      <c r="B163" s="40"/>
      <c r="C163" s="218" t="s">
        <v>366</v>
      </c>
      <c r="D163" s="218" t="s">
        <v>162</v>
      </c>
      <c r="E163" s="219" t="s">
        <v>2873</v>
      </c>
      <c r="F163" s="220" t="s">
        <v>2874</v>
      </c>
      <c r="G163" s="221" t="s">
        <v>431</v>
      </c>
      <c r="H163" s="222">
        <v>64</v>
      </c>
      <c r="I163" s="223"/>
      <c r="J163" s="224">
        <f>ROUND(I163*H163,2)</f>
        <v>0</v>
      </c>
      <c r="K163" s="225"/>
      <c r="L163" s="45"/>
      <c r="M163" s="226" t="s">
        <v>1</v>
      </c>
      <c r="N163" s="227" t="s">
        <v>40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254</v>
      </c>
      <c r="AT163" s="230" t="s">
        <v>162</v>
      </c>
      <c r="AU163" s="230" t="s">
        <v>85</v>
      </c>
      <c r="AY163" s="18" t="s">
        <v>161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83</v>
      </c>
      <c r="BK163" s="231">
        <f>ROUND(I163*H163,2)</f>
        <v>0</v>
      </c>
      <c r="BL163" s="18" t="s">
        <v>254</v>
      </c>
      <c r="BM163" s="230" t="s">
        <v>2875</v>
      </c>
    </row>
    <row r="164" s="2" customFormat="1" ht="37.8" customHeight="1">
      <c r="A164" s="39"/>
      <c r="B164" s="40"/>
      <c r="C164" s="276" t="s">
        <v>250</v>
      </c>
      <c r="D164" s="276" t="s">
        <v>656</v>
      </c>
      <c r="E164" s="277" t="s">
        <v>2876</v>
      </c>
      <c r="F164" s="278" t="s">
        <v>2877</v>
      </c>
      <c r="G164" s="279" t="s">
        <v>431</v>
      </c>
      <c r="H164" s="280">
        <v>4</v>
      </c>
      <c r="I164" s="281"/>
      <c r="J164" s="282">
        <f>ROUND(I164*H164,2)</f>
        <v>0</v>
      </c>
      <c r="K164" s="283"/>
      <c r="L164" s="284"/>
      <c r="M164" s="285" t="s">
        <v>1</v>
      </c>
      <c r="N164" s="286" t="s">
        <v>40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318</v>
      </c>
      <c r="AT164" s="230" t="s">
        <v>656</v>
      </c>
      <c r="AU164" s="230" t="s">
        <v>85</v>
      </c>
      <c r="AY164" s="18" t="s">
        <v>161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83</v>
      </c>
      <c r="BK164" s="231">
        <f>ROUND(I164*H164,2)</f>
        <v>0</v>
      </c>
      <c r="BL164" s="18" t="s">
        <v>254</v>
      </c>
      <c r="BM164" s="230" t="s">
        <v>2878</v>
      </c>
    </row>
    <row r="165" s="2" customFormat="1" ht="33" customHeight="1">
      <c r="A165" s="39"/>
      <c r="B165" s="40"/>
      <c r="C165" s="276" t="s">
        <v>306</v>
      </c>
      <c r="D165" s="276" t="s">
        <v>656</v>
      </c>
      <c r="E165" s="277" t="s">
        <v>2879</v>
      </c>
      <c r="F165" s="278" t="s">
        <v>2880</v>
      </c>
      <c r="G165" s="279" t="s">
        <v>431</v>
      </c>
      <c r="H165" s="280">
        <v>60</v>
      </c>
      <c r="I165" s="281"/>
      <c r="J165" s="282">
        <f>ROUND(I165*H165,2)</f>
        <v>0</v>
      </c>
      <c r="K165" s="283"/>
      <c r="L165" s="284"/>
      <c r="M165" s="285" t="s">
        <v>1</v>
      </c>
      <c r="N165" s="286" t="s">
        <v>40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318</v>
      </c>
      <c r="AT165" s="230" t="s">
        <v>656</v>
      </c>
      <c r="AU165" s="230" t="s">
        <v>85</v>
      </c>
      <c r="AY165" s="18" t="s">
        <v>161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83</v>
      </c>
      <c r="BK165" s="231">
        <f>ROUND(I165*H165,2)</f>
        <v>0</v>
      </c>
      <c r="BL165" s="18" t="s">
        <v>254</v>
      </c>
      <c r="BM165" s="230" t="s">
        <v>2881</v>
      </c>
    </row>
    <row r="166" s="2" customFormat="1" ht="24.15" customHeight="1">
      <c r="A166" s="39"/>
      <c r="B166" s="40"/>
      <c r="C166" s="218" t="s">
        <v>407</v>
      </c>
      <c r="D166" s="218" t="s">
        <v>162</v>
      </c>
      <c r="E166" s="219" t="s">
        <v>2882</v>
      </c>
      <c r="F166" s="220" t="s">
        <v>2883</v>
      </c>
      <c r="G166" s="221" t="s">
        <v>431</v>
      </c>
      <c r="H166" s="222">
        <v>8</v>
      </c>
      <c r="I166" s="223"/>
      <c r="J166" s="224">
        <f>ROUND(I166*H166,2)</f>
        <v>0</v>
      </c>
      <c r="K166" s="225"/>
      <c r="L166" s="45"/>
      <c r="M166" s="226" t="s">
        <v>1</v>
      </c>
      <c r="N166" s="227" t="s">
        <v>40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254</v>
      </c>
      <c r="AT166" s="230" t="s">
        <v>162</v>
      </c>
      <c r="AU166" s="230" t="s">
        <v>85</v>
      </c>
      <c r="AY166" s="18" t="s">
        <v>161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83</v>
      </c>
      <c r="BK166" s="231">
        <f>ROUND(I166*H166,2)</f>
        <v>0</v>
      </c>
      <c r="BL166" s="18" t="s">
        <v>254</v>
      </c>
      <c r="BM166" s="230" t="s">
        <v>2884</v>
      </c>
    </row>
    <row r="167" s="15" customFormat="1">
      <c r="A167" s="15"/>
      <c r="B167" s="254"/>
      <c r="C167" s="255"/>
      <c r="D167" s="234" t="s">
        <v>165</v>
      </c>
      <c r="E167" s="256" t="s">
        <v>1</v>
      </c>
      <c r="F167" s="257" t="s">
        <v>2885</v>
      </c>
      <c r="G167" s="255"/>
      <c r="H167" s="258">
        <v>8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165</v>
      </c>
      <c r="AU167" s="264" t="s">
        <v>85</v>
      </c>
      <c r="AV167" s="15" t="s">
        <v>85</v>
      </c>
      <c r="AW167" s="15" t="s">
        <v>31</v>
      </c>
      <c r="AX167" s="15" t="s">
        <v>83</v>
      </c>
      <c r="AY167" s="264" t="s">
        <v>161</v>
      </c>
    </row>
    <row r="168" s="2" customFormat="1" ht="24.15" customHeight="1">
      <c r="A168" s="39"/>
      <c r="B168" s="40"/>
      <c r="C168" s="276" t="s">
        <v>321</v>
      </c>
      <c r="D168" s="276" t="s">
        <v>656</v>
      </c>
      <c r="E168" s="277" t="s">
        <v>2886</v>
      </c>
      <c r="F168" s="278" t="s">
        <v>2887</v>
      </c>
      <c r="G168" s="279" t="s">
        <v>431</v>
      </c>
      <c r="H168" s="280">
        <v>4</v>
      </c>
      <c r="I168" s="281"/>
      <c r="J168" s="282">
        <f>ROUND(I168*H168,2)</f>
        <v>0</v>
      </c>
      <c r="K168" s="283"/>
      <c r="L168" s="284"/>
      <c r="M168" s="285" t="s">
        <v>1</v>
      </c>
      <c r="N168" s="286" t="s">
        <v>40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318</v>
      </c>
      <c r="AT168" s="230" t="s">
        <v>656</v>
      </c>
      <c r="AU168" s="230" t="s">
        <v>85</v>
      </c>
      <c r="AY168" s="18" t="s">
        <v>161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254</v>
      </c>
      <c r="BM168" s="230" t="s">
        <v>2888</v>
      </c>
    </row>
    <row r="169" s="2" customFormat="1" ht="21.75" customHeight="1">
      <c r="A169" s="39"/>
      <c r="B169" s="40"/>
      <c r="C169" s="218" t="s">
        <v>548</v>
      </c>
      <c r="D169" s="218" t="s">
        <v>162</v>
      </c>
      <c r="E169" s="219" t="s">
        <v>2889</v>
      </c>
      <c r="F169" s="220" t="s">
        <v>2890</v>
      </c>
      <c r="G169" s="221" t="s">
        <v>431</v>
      </c>
      <c r="H169" s="222">
        <v>4</v>
      </c>
      <c r="I169" s="223"/>
      <c r="J169" s="224">
        <f>ROUND(I169*H169,2)</f>
        <v>0</v>
      </c>
      <c r="K169" s="225"/>
      <c r="L169" s="45"/>
      <c r="M169" s="226" t="s">
        <v>1</v>
      </c>
      <c r="N169" s="227" t="s">
        <v>40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254</v>
      </c>
      <c r="AT169" s="230" t="s">
        <v>162</v>
      </c>
      <c r="AU169" s="230" t="s">
        <v>85</v>
      </c>
      <c r="AY169" s="18" t="s">
        <v>161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254</v>
      </c>
      <c r="BM169" s="230" t="s">
        <v>2891</v>
      </c>
    </row>
    <row r="170" s="2" customFormat="1" ht="16.5" customHeight="1">
      <c r="A170" s="39"/>
      <c r="B170" s="40"/>
      <c r="C170" s="276" t="s">
        <v>355</v>
      </c>
      <c r="D170" s="276" t="s">
        <v>656</v>
      </c>
      <c r="E170" s="277" t="s">
        <v>2892</v>
      </c>
      <c r="F170" s="278" t="s">
        <v>2893</v>
      </c>
      <c r="G170" s="279" t="s">
        <v>431</v>
      </c>
      <c r="H170" s="280">
        <v>4</v>
      </c>
      <c r="I170" s="281"/>
      <c r="J170" s="282">
        <f>ROUND(I170*H170,2)</f>
        <v>0</v>
      </c>
      <c r="K170" s="283"/>
      <c r="L170" s="284"/>
      <c r="M170" s="285" t="s">
        <v>1</v>
      </c>
      <c r="N170" s="286" t="s">
        <v>40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318</v>
      </c>
      <c r="AT170" s="230" t="s">
        <v>656</v>
      </c>
      <c r="AU170" s="230" t="s">
        <v>85</v>
      </c>
      <c r="AY170" s="18" t="s">
        <v>161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83</v>
      </c>
      <c r="BK170" s="231">
        <f>ROUND(I170*H170,2)</f>
        <v>0</v>
      </c>
      <c r="BL170" s="18" t="s">
        <v>254</v>
      </c>
      <c r="BM170" s="230" t="s">
        <v>2894</v>
      </c>
    </row>
    <row r="171" s="2" customFormat="1" ht="16.5" customHeight="1">
      <c r="A171" s="39"/>
      <c r="B171" s="40"/>
      <c r="C171" s="276" t="s">
        <v>584</v>
      </c>
      <c r="D171" s="276" t="s">
        <v>656</v>
      </c>
      <c r="E171" s="277" t="s">
        <v>2895</v>
      </c>
      <c r="F171" s="278" t="s">
        <v>2896</v>
      </c>
      <c r="G171" s="279" t="s">
        <v>431</v>
      </c>
      <c r="H171" s="280">
        <v>4</v>
      </c>
      <c r="I171" s="281"/>
      <c r="J171" s="282">
        <f>ROUND(I171*H171,2)</f>
        <v>0</v>
      </c>
      <c r="K171" s="283"/>
      <c r="L171" s="284"/>
      <c r="M171" s="285" t="s">
        <v>1</v>
      </c>
      <c r="N171" s="286" t="s">
        <v>40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318</v>
      </c>
      <c r="AT171" s="230" t="s">
        <v>656</v>
      </c>
      <c r="AU171" s="230" t="s">
        <v>85</v>
      </c>
      <c r="AY171" s="18" t="s">
        <v>161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83</v>
      </c>
      <c r="BK171" s="231">
        <f>ROUND(I171*H171,2)</f>
        <v>0</v>
      </c>
      <c r="BL171" s="18" t="s">
        <v>254</v>
      </c>
      <c r="BM171" s="230" t="s">
        <v>2897</v>
      </c>
    </row>
    <row r="172" s="2" customFormat="1" ht="24.15" customHeight="1">
      <c r="A172" s="39"/>
      <c r="B172" s="40"/>
      <c r="C172" s="218" t="s">
        <v>273</v>
      </c>
      <c r="D172" s="218" t="s">
        <v>162</v>
      </c>
      <c r="E172" s="219" t="s">
        <v>2898</v>
      </c>
      <c r="F172" s="220" t="s">
        <v>2899</v>
      </c>
      <c r="G172" s="221" t="s">
        <v>431</v>
      </c>
      <c r="H172" s="222">
        <v>4</v>
      </c>
      <c r="I172" s="223"/>
      <c r="J172" s="224">
        <f>ROUND(I172*H172,2)</f>
        <v>0</v>
      </c>
      <c r="K172" s="225"/>
      <c r="L172" s="45"/>
      <c r="M172" s="226" t="s">
        <v>1</v>
      </c>
      <c r="N172" s="227" t="s">
        <v>40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254</v>
      </c>
      <c r="AT172" s="230" t="s">
        <v>162</v>
      </c>
      <c r="AU172" s="230" t="s">
        <v>85</v>
      </c>
      <c r="AY172" s="18" t="s">
        <v>161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83</v>
      </c>
      <c r="BK172" s="231">
        <f>ROUND(I172*H172,2)</f>
        <v>0</v>
      </c>
      <c r="BL172" s="18" t="s">
        <v>254</v>
      </c>
      <c r="BM172" s="230" t="s">
        <v>2900</v>
      </c>
    </row>
    <row r="173" s="2" customFormat="1" ht="37.8" customHeight="1">
      <c r="A173" s="39"/>
      <c r="B173" s="40"/>
      <c r="C173" s="276" t="s">
        <v>363</v>
      </c>
      <c r="D173" s="276" t="s">
        <v>656</v>
      </c>
      <c r="E173" s="277" t="s">
        <v>2901</v>
      </c>
      <c r="F173" s="278" t="s">
        <v>2902</v>
      </c>
      <c r="G173" s="279" t="s">
        <v>431</v>
      </c>
      <c r="H173" s="280">
        <v>4</v>
      </c>
      <c r="I173" s="281"/>
      <c r="J173" s="282">
        <f>ROUND(I173*H173,2)</f>
        <v>0</v>
      </c>
      <c r="K173" s="283"/>
      <c r="L173" s="284"/>
      <c r="M173" s="285" t="s">
        <v>1</v>
      </c>
      <c r="N173" s="286" t="s">
        <v>40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318</v>
      </c>
      <c r="AT173" s="230" t="s">
        <v>656</v>
      </c>
      <c r="AU173" s="230" t="s">
        <v>85</v>
      </c>
      <c r="AY173" s="18" t="s">
        <v>161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254</v>
      </c>
      <c r="BM173" s="230" t="s">
        <v>2903</v>
      </c>
    </row>
    <row r="174" s="2" customFormat="1" ht="16.5" customHeight="1">
      <c r="A174" s="39"/>
      <c r="B174" s="40"/>
      <c r="C174" s="218" t="s">
        <v>597</v>
      </c>
      <c r="D174" s="218" t="s">
        <v>162</v>
      </c>
      <c r="E174" s="219" t="s">
        <v>2904</v>
      </c>
      <c r="F174" s="220" t="s">
        <v>2905</v>
      </c>
      <c r="G174" s="221" t="s">
        <v>431</v>
      </c>
      <c r="H174" s="222">
        <v>8</v>
      </c>
      <c r="I174" s="223"/>
      <c r="J174" s="224">
        <f>ROUND(I174*H174,2)</f>
        <v>0</v>
      </c>
      <c r="K174" s="225"/>
      <c r="L174" s="45"/>
      <c r="M174" s="226" t="s">
        <v>1</v>
      </c>
      <c r="N174" s="227" t="s">
        <v>40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254</v>
      </c>
      <c r="AT174" s="230" t="s">
        <v>162</v>
      </c>
      <c r="AU174" s="230" t="s">
        <v>85</v>
      </c>
      <c r="AY174" s="18" t="s">
        <v>161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83</v>
      </c>
      <c r="BK174" s="231">
        <f>ROUND(I174*H174,2)</f>
        <v>0</v>
      </c>
      <c r="BL174" s="18" t="s">
        <v>254</v>
      </c>
      <c r="BM174" s="230" t="s">
        <v>2906</v>
      </c>
    </row>
    <row r="175" s="2" customFormat="1" ht="24.15" customHeight="1">
      <c r="A175" s="39"/>
      <c r="B175" s="40"/>
      <c r="C175" s="276" t="s">
        <v>352</v>
      </c>
      <c r="D175" s="276" t="s">
        <v>656</v>
      </c>
      <c r="E175" s="277" t="s">
        <v>2907</v>
      </c>
      <c r="F175" s="278" t="s">
        <v>2908</v>
      </c>
      <c r="G175" s="279" t="s">
        <v>431</v>
      </c>
      <c r="H175" s="280">
        <v>8</v>
      </c>
      <c r="I175" s="281"/>
      <c r="J175" s="282">
        <f>ROUND(I175*H175,2)</f>
        <v>0</v>
      </c>
      <c r="K175" s="283"/>
      <c r="L175" s="284"/>
      <c r="M175" s="285" t="s">
        <v>1</v>
      </c>
      <c r="N175" s="286" t="s">
        <v>40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318</v>
      </c>
      <c r="AT175" s="230" t="s">
        <v>656</v>
      </c>
      <c r="AU175" s="230" t="s">
        <v>85</v>
      </c>
      <c r="AY175" s="18" t="s">
        <v>161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83</v>
      </c>
      <c r="BK175" s="231">
        <f>ROUND(I175*H175,2)</f>
        <v>0</v>
      </c>
      <c r="BL175" s="18" t="s">
        <v>254</v>
      </c>
      <c r="BM175" s="230" t="s">
        <v>2909</v>
      </c>
    </row>
    <row r="176" s="2" customFormat="1" ht="16.5" customHeight="1">
      <c r="A176" s="39"/>
      <c r="B176" s="40"/>
      <c r="C176" s="218" t="s">
        <v>665</v>
      </c>
      <c r="D176" s="218" t="s">
        <v>162</v>
      </c>
      <c r="E176" s="219" t="s">
        <v>2910</v>
      </c>
      <c r="F176" s="220" t="s">
        <v>2911</v>
      </c>
      <c r="G176" s="221" t="s">
        <v>431</v>
      </c>
      <c r="H176" s="222">
        <v>4</v>
      </c>
      <c r="I176" s="223"/>
      <c r="J176" s="224">
        <f>ROUND(I176*H176,2)</f>
        <v>0</v>
      </c>
      <c r="K176" s="225"/>
      <c r="L176" s="45"/>
      <c r="M176" s="226" t="s">
        <v>1</v>
      </c>
      <c r="N176" s="227" t="s">
        <v>40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254</v>
      </c>
      <c r="AT176" s="230" t="s">
        <v>162</v>
      </c>
      <c r="AU176" s="230" t="s">
        <v>85</v>
      </c>
      <c r="AY176" s="18" t="s">
        <v>161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254</v>
      </c>
      <c r="BM176" s="230" t="s">
        <v>2912</v>
      </c>
    </row>
    <row r="177" s="2" customFormat="1" ht="16.5" customHeight="1">
      <c r="A177" s="39"/>
      <c r="B177" s="40"/>
      <c r="C177" s="276" t="s">
        <v>432</v>
      </c>
      <c r="D177" s="276" t="s">
        <v>656</v>
      </c>
      <c r="E177" s="277" t="s">
        <v>2913</v>
      </c>
      <c r="F177" s="278" t="s">
        <v>2914</v>
      </c>
      <c r="G177" s="279" t="s">
        <v>431</v>
      </c>
      <c r="H177" s="280">
        <v>4</v>
      </c>
      <c r="I177" s="281"/>
      <c r="J177" s="282">
        <f>ROUND(I177*H177,2)</f>
        <v>0</v>
      </c>
      <c r="K177" s="283"/>
      <c r="L177" s="284"/>
      <c r="M177" s="285" t="s">
        <v>1</v>
      </c>
      <c r="N177" s="286" t="s">
        <v>40</v>
      </c>
      <c r="O177" s="92"/>
      <c r="P177" s="228">
        <f>O177*H177</f>
        <v>0</v>
      </c>
      <c r="Q177" s="228">
        <v>0.0078600000000000007</v>
      </c>
      <c r="R177" s="228">
        <f>Q177*H177</f>
        <v>0.031440000000000003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318</v>
      </c>
      <c r="AT177" s="230" t="s">
        <v>656</v>
      </c>
      <c r="AU177" s="230" t="s">
        <v>85</v>
      </c>
      <c r="AY177" s="18" t="s">
        <v>161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83</v>
      </c>
      <c r="BK177" s="231">
        <f>ROUND(I177*H177,2)</f>
        <v>0</v>
      </c>
      <c r="BL177" s="18" t="s">
        <v>254</v>
      </c>
      <c r="BM177" s="230" t="s">
        <v>2915</v>
      </c>
    </row>
    <row r="178" s="2" customFormat="1" ht="16.5" customHeight="1">
      <c r="A178" s="39"/>
      <c r="B178" s="40"/>
      <c r="C178" s="218" t="s">
        <v>344</v>
      </c>
      <c r="D178" s="218" t="s">
        <v>162</v>
      </c>
      <c r="E178" s="219" t="s">
        <v>2916</v>
      </c>
      <c r="F178" s="220" t="s">
        <v>2917</v>
      </c>
      <c r="G178" s="221" t="s">
        <v>431</v>
      </c>
      <c r="H178" s="222">
        <v>6</v>
      </c>
      <c r="I178" s="223"/>
      <c r="J178" s="224">
        <f>ROUND(I178*H178,2)</f>
        <v>0</v>
      </c>
      <c r="K178" s="225"/>
      <c r="L178" s="45"/>
      <c r="M178" s="226" t="s">
        <v>1</v>
      </c>
      <c r="N178" s="227" t="s">
        <v>40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254</v>
      </c>
      <c r="AT178" s="230" t="s">
        <v>162</v>
      </c>
      <c r="AU178" s="230" t="s">
        <v>85</v>
      </c>
      <c r="AY178" s="18" t="s">
        <v>161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83</v>
      </c>
      <c r="BK178" s="231">
        <f>ROUND(I178*H178,2)</f>
        <v>0</v>
      </c>
      <c r="BL178" s="18" t="s">
        <v>254</v>
      </c>
      <c r="BM178" s="230" t="s">
        <v>2918</v>
      </c>
    </row>
    <row r="179" s="2" customFormat="1" ht="16.5" customHeight="1">
      <c r="A179" s="39"/>
      <c r="B179" s="40"/>
      <c r="C179" s="276" t="s">
        <v>481</v>
      </c>
      <c r="D179" s="276" t="s">
        <v>656</v>
      </c>
      <c r="E179" s="277" t="s">
        <v>2919</v>
      </c>
      <c r="F179" s="278" t="s">
        <v>2920</v>
      </c>
      <c r="G179" s="279" t="s">
        <v>431</v>
      </c>
      <c r="H179" s="280">
        <v>4</v>
      </c>
      <c r="I179" s="281"/>
      <c r="J179" s="282">
        <f>ROUND(I179*H179,2)</f>
        <v>0</v>
      </c>
      <c r="K179" s="283"/>
      <c r="L179" s="284"/>
      <c r="M179" s="285" t="s">
        <v>1</v>
      </c>
      <c r="N179" s="286" t="s">
        <v>40</v>
      </c>
      <c r="O179" s="92"/>
      <c r="P179" s="228">
        <f>O179*H179</f>
        <v>0</v>
      </c>
      <c r="Q179" s="228">
        <v>0.00010000000000000001</v>
      </c>
      <c r="R179" s="228">
        <f>Q179*H179</f>
        <v>0.00040000000000000002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318</v>
      </c>
      <c r="AT179" s="230" t="s">
        <v>656</v>
      </c>
      <c r="AU179" s="230" t="s">
        <v>85</v>
      </c>
      <c r="AY179" s="18" t="s">
        <v>161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83</v>
      </c>
      <c r="BK179" s="231">
        <f>ROUND(I179*H179,2)</f>
        <v>0</v>
      </c>
      <c r="BL179" s="18" t="s">
        <v>254</v>
      </c>
      <c r="BM179" s="230" t="s">
        <v>2921</v>
      </c>
    </row>
    <row r="180" s="2" customFormat="1" ht="16.5" customHeight="1">
      <c r="A180" s="39"/>
      <c r="B180" s="40"/>
      <c r="C180" s="276" t="s">
        <v>348</v>
      </c>
      <c r="D180" s="276" t="s">
        <v>656</v>
      </c>
      <c r="E180" s="277" t="s">
        <v>2922</v>
      </c>
      <c r="F180" s="278" t="s">
        <v>2923</v>
      </c>
      <c r="G180" s="279" t="s">
        <v>431</v>
      </c>
      <c r="H180" s="280">
        <v>2</v>
      </c>
      <c r="I180" s="281"/>
      <c r="J180" s="282">
        <f>ROUND(I180*H180,2)</f>
        <v>0</v>
      </c>
      <c r="K180" s="283"/>
      <c r="L180" s="284"/>
      <c r="M180" s="285" t="s">
        <v>1</v>
      </c>
      <c r="N180" s="286" t="s">
        <v>40</v>
      </c>
      <c r="O180" s="92"/>
      <c r="P180" s="228">
        <f>O180*H180</f>
        <v>0</v>
      </c>
      <c r="Q180" s="228">
        <v>0.00010000000000000001</v>
      </c>
      <c r="R180" s="228">
        <f>Q180*H180</f>
        <v>0.00020000000000000001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318</v>
      </c>
      <c r="AT180" s="230" t="s">
        <v>656</v>
      </c>
      <c r="AU180" s="230" t="s">
        <v>85</v>
      </c>
      <c r="AY180" s="18" t="s">
        <v>161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83</v>
      </c>
      <c r="BK180" s="231">
        <f>ROUND(I180*H180,2)</f>
        <v>0</v>
      </c>
      <c r="BL180" s="18" t="s">
        <v>254</v>
      </c>
      <c r="BM180" s="230" t="s">
        <v>2924</v>
      </c>
    </row>
    <row r="181" s="2" customFormat="1" ht="16.5" customHeight="1">
      <c r="A181" s="39"/>
      <c r="B181" s="40"/>
      <c r="C181" s="218" t="s">
        <v>606</v>
      </c>
      <c r="D181" s="218" t="s">
        <v>162</v>
      </c>
      <c r="E181" s="219" t="s">
        <v>2916</v>
      </c>
      <c r="F181" s="220" t="s">
        <v>2917</v>
      </c>
      <c r="G181" s="221" t="s">
        <v>431</v>
      </c>
      <c r="H181" s="222">
        <v>6</v>
      </c>
      <c r="I181" s="223"/>
      <c r="J181" s="224">
        <f>ROUND(I181*H181,2)</f>
        <v>0</v>
      </c>
      <c r="K181" s="225"/>
      <c r="L181" s="45"/>
      <c r="M181" s="226" t="s">
        <v>1</v>
      </c>
      <c r="N181" s="227" t="s">
        <v>40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254</v>
      </c>
      <c r="AT181" s="230" t="s">
        <v>162</v>
      </c>
      <c r="AU181" s="230" t="s">
        <v>85</v>
      </c>
      <c r="AY181" s="18" t="s">
        <v>161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83</v>
      </c>
      <c r="BK181" s="231">
        <f>ROUND(I181*H181,2)</f>
        <v>0</v>
      </c>
      <c r="BL181" s="18" t="s">
        <v>254</v>
      </c>
      <c r="BM181" s="230" t="s">
        <v>2925</v>
      </c>
    </row>
    <row r="182" s="2" customFormat="1" ht="24.15" customHeight="1">
      <c r="A182" s="39"/>
      <c r="B182" s="40"/>
      <c r="C182" s="218" t="s">
        <v>360</v>
      </c>
      <c r="D182" s="218" t="s">
        <v>162</v>
      </c>
      <c r="E182" s="219" t="s">
        <v>2926</v>
      </c>
      <c r="F182" s="220" t="s">
        <v>2927</v>
      </c>
      <c r="G182" s="221" t="s">
        <v>431</v>
      </c>
      <c r="H182" s="222">
        <v>4</v>
      </c>
      <c r="I182" s="223"/>
      <c r="J182" s="224">
        <f>ROUND(I182*H182,2)</f>
        <v>0</v>
      </c>
      <c r="K182" s="225"/>
      <c r="L182" s="45"/>
      <c r="M182" s="226" t="s">
        <v>1</v>
      </c>
      <c r="N182" s="227" t="s">
        <v>40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254</v>
      </c>
      <c r="AT182" s="230" t="s">
        <v>162</v>
      </c>
      <c r="AU182" s="230" t="s">
        <v>85</v>
      </c>
      <c r="AY182" s="18" t="s">
        <v>161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83</v>
      </c>
      <c r="BK182" s="231">
        <f>ROUND(I182*H182,2)</f>
        <v>0</v>
      </c>
      <c r="BL182" s="18" t="s">
        <v>254</v>
      </c>
      <c r="BM182" s="230" t="s">
        <v>2928</v>
      </c>
    </row>
    <row r="183" s="2" customFormat="1" ht="16.5" customHeight="1">
      <c r="A183" s="39"/>
      <c r="B183" s="40"/>
      <c r="C183" s="276" t="s">
        <v>520</v>
      </c>
      <c r="D183" s="276" t="s">
        <v>656</v>
      </c>
      <c r="E183" s="277" t="s">
        <v>2929</v>
      </c>
      <c r="F183" s="278" t="s">
        <v>2930</v>
      </c>
      <c r="G183" s="279" t="s">
        <v>431</v>
      </c>
      <c r="H183" s="280">
        <v>4</v>
      </c>
      <c r="I183" s="281"/>
      <c r="J183" s="282">
        <f>ROUND(I183*H183,2)</f>
        <v>0</v>
      </c>
      <c r="K183" s="283"/>
      <c r="L183" s="284"/>
      <c r="M183" s="285" t="s">
        <v>1</v>
      </c>
      <c r="N183" s="286" t="s">
        <v>40</v>
      </c>
      <c r="O183" s="92"/>
      <c r="P183" s="228">
        <f>O183*H183</f>
        <v>0</v>
      </c>
      <c r="Q183" s="228">
        <v>0.00012999999999999999</v>
      </c>
      <c r="R183" s="228">
        <f>Q183*H183</f>
        <v>0.00051999999999999995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318</v>
      </c>
      <c r="AT183" s="230" t="s">
        <v>656</v>
      </c>
      <c r="AU183" s="230" t="s">
        <v>85</v>
      </c>
      <c r="AY183" s="18" t="s">
        <v>161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83</v>
      </c>
      <c r="BK183" s="231">
        <f>ROUND(I183*H183,2)</f>
        <v>0</v>
      </c>
      <c r="BL183" s="18" t="s">
        <v>254</v>
      </c>
      <c r="BM183" s="230" t="s">
        <v>2931</v>
      </c>
    </row>
    <row r="184" s="2" customFormat="1" ht="24.15" customHeight="1">
      <c r="A184" s="39"/>
      <c r="B184" s="40"/>
      <c r="C184" s="218" t="s">
        <v>401</v>
      </c>
      <c r="D184" s="218" t="s">
        <v>162</v>
      </c>
      <c r="E184" s="219" t="s">
        <v>2932</v>
      </c>
      <c r="F184" s="220" t="s">
        <v>2933</v>
      </c>
      <c r="G184" s="221" t="s">
        <v>328</v>
      </c>
      <c r="H184" s="222">
        <v>0.16800000000000001</v>
      </c>
      <c r="I184" s="223"/>
      <c r="J184" s="224">
        <f>ROUND(I184*H184,2)</f>
        <v>0</v>
      </c>
      <c r="K184" s="225"/>
      <c r="L184" s="45"/>
      <c r="M184" s="226" t="s">
        <v>1</v>
      </c>
      <c r="N184" s="227" t="s">
        <v>40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254</v>
      </c>
      <c r="AT184" s="230" t="s">
        <v>162</v>
      </c>
      <c r="AU184" s="230" t="s">
        <v>85</v>
      </c>
      <c r="AY184" s="18" t="s">
        <v>161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83</v>
      </c>
      <c r="BK184" s="231">
        <f>ROUND(I184*H184,2)</f>
        <v>0</v>
      </c>
      <c r="BL184" s="18" t="s">
        <v>254</v>
      </c>
      <c r="BM184" s="230" t="s">
        <v>2934</v>
      </c>
    </row>
    <row r="185" s="12" customFormat="1" ht="25.92" customHeight="1">
      <c r="A185" s="12"/>
      <c r="B185" s="204"/>
      <c r="C185" s="205"/>
      <c r="D185" s="206" t="s">
        <v>74</v>
      </c>
      <c r="E185" s="207" t="s">
        <v>656</v>
      </c>
      <c r="F185" s="207" t="s">
        <v>1754</v>
      </c>
      <c r="G185" s="205"/>
      <c r="H185" s="205"/>
      <c r="I185" s="208"/>
      <c r="J185" s="209">
        <f>BK185</f>
        <v>0</v>
      </c>
      <c r="K185" s="205"/>
      <c r="L185" s="210"/>
      <c r="M185" s="211"/>
      <c r="N185" s="212"/>
      <c r="O185" s="212"/>
      <c r="P185" s="213">
        <f>P186+P188</f>
        <v>0</v>
      </c>
      <c r="Q185" s="212"/>
      <c r="R185" s="213">
        <f>R186+R188</f>
        <v>0</v>
      </c>
      <c r="S185" s="212"/>
      <c r="T185" s="214">
        <f>T186+T188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216</v>
      </c>
      <c r="AT185" s="216" t="s">
        <v>74</v>
      </c>
      <c r="AU185" s="216" t="s">
        <v>75</v>
      </c>
      <c r="AY185" s="215" t="s">
        <v>161</v>
      </c>
      <c r="BK185" s="217">
        <f>BK186+BK188</f>
        <v>0</v>
      </c>
    </row>
    <row r="186" s="12" customFormat="1" ht="22.8" customHeight="1">
      <c r="A186" s="12"/>
      <c r="B186" s="204"/>
      <c r="C186" s="205"/>
      <c r="D186" s="206" t="s">
        <v>74</v>
      </c>
      <c r="E186" s="287" t="s">
        <v>1762</v>
      </c>
      <c r="F186" s="287" t="s">
        <v>1763</v>
      </c>
      <c r="G186" s="205"/>
      <c r="H186" s="205"/>
      <c r="I186" s="208"/>
      <c r="J186" s="288">
        <f>BK186</f>
        <v>0</v>
      </c>
      <c r="K186" s="205"/>
      <c r="L186" s="210"/>
      <c r="M186" s="211"/>
      <c r="N186" s="212"/>
      <c r="O186" s="212"/>
      <c r="P186" s="213">
        <f>P187</f>
        <v>0</v>
      </c>
      <c r="Q186" s="212"/>
      <c r="R186" s="213">
        <f>R187</f>
        <v>0</v>
      </c>
      <c r="S186" s="212"/>
      <c r="T186" s="214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216</v>
      </c>
      <c r="AT186" s="216" t="s">
        <v>74</v>
      </c>
      <c r="AU186" s="216" t="s">
        <v>83</v>
      </c>
      <c r="AY186" s="215" t="s">
        <v>161</v>
      </c>
      <c r="BK186" s="217">
        <f>BK187</f>
        <v>0</v>
      </c>
    </row>
    <row r="187" s="2" customFormat="1" ht="49.05" customHeight="1">
      <c r="A187" s="39"/>
      <c r="B187" s="40"/>
      <c r="C187" s="218" t="s">
        <v>398</v>
      </c>
      <c r="D187" s="218" t="s">
        <v>162</v>
      </c>
      <c r="E187" s="219" t="s">
        <v>1765</v>
      </c>
      <c r="F187" s="220" t="s">
        <v>1766</v>
      </c>
      <c r="G187" s="221" t="s">
        <v>210</v>
      </c>
      <c r="H187" s="222">
        <v>60.399999999999999</v>
      </c>
      <c r="I187" s="223"/>
      <c r="J187" s="224">
        <f>ROUND(I187*H187,2)</f>
        <v>0</v>
      </c>
      <c r="K187" s="225"/>
      <c r="L187" s="45"/>
      <c r="M187" s="226" t="s">
        <v>1</v>
      </c>
      <c r="N187" s="227" t="s">
        <v>40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424</v>
      </c>
      <c r="AT187" s="230" t="s">
        <v>162</v>
      </c>
      <c r="AU187" s="230" t="s">
        <v>85</v>
      </c>
      <c r="AY187" s="18" t="s">
        <v>161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83</v>
      </c>
      <c r="BK187" s="231">
        <f>ROUND(I187*H187,2)</f>
        <v>0</v>
      </c>
      <c r="BL187" s="18" t="s">
        <v>424</v>
      </c>
      <c r="BM187" s="230" t="s">
        <v>2935</v>
      </c>
    </row>
    <row r="188" s="12" customFormat="1" ht="22.8" customHeight="1">
      <c r="A188" s="12"/>
      <c r="B188" s="204"/>
      <c r="C188" s="205"/>
      <c r="D188" s="206" t="s">
        <v>74</v>
      </c>
      <c r="E188" s="287" t="s">
        <v>2936</v>
      </c>
      <c r="F188" s="287" t="s">
        <v>2937</v>
      </c>
      <c r="G188" s="205"/>
      <c r="H188" s="205"/>
      <c r="I188" s="208"/>
      <c r="J188" s="288">
        <f>BK188</f>
        <v>0</v>
      </c>
      <c r="K188" s="205"/>
      <c r="L188" s="210"/>
      <c r="M188" s="211"/>
      <c r="N188" s="212"/>
      <c r="O188" s="212"/>
      <c r="P188" s="213">
        <f>P189</f>
        <v>0</v>
      </c>
      <c r="Q188" s="212"/>
      <c r="R188" s="213">
        <f>R189</f>
        <v>0</v>
      </c>
      <c r="S188" s="212"/>
      <c r="T188" s="214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216</v>
      </c>
      <c r="AT188" s="216" t="s">
        <v>74</v>
      </c>
      <c r="AU188" s="216" t="s">
        <v>83</v>
      </c>
      <c r="AY188" s="215" t="s">
        <v>161</v>
      </c>
      <c r="BK188" s="217">
        <f>BK189</f>
        <v>0</v>
      </c>
    </row>
    <row r="189" s="2" customFormat="1" ht="24.15" customHeight="1">
      <c r="A189" s="39"/>
      <c r="B189" s="40"/>
      <c r="C189" s="218" t="s">
        <v>412</v>
      </c>
      <c r="D189" s="218" t="s">
        <v>162</v>
      </c>
      <c r="E189" s="219" t="s">
        <v>2938</v>
      </c>
      <c r="F189" s="220" t="s">
        <v>2939</v>
      </c>
      <c r="G189" s="221" t="s">
        <v>2940</v>
      </c>
      <c r="H189" s="222">
        <v>4</v>
      </c>
      <c r="I189" s="223"/>
      <c r="J189" s="224">
        <f>ROUND(I189*H189,2)</f>
        <v>0</v>
      </c>
      <c r="K189" s="225"/>
      <c r="L189" s="45"/>
      <c r="M189" s="226" t="s">
        <v>1</v>
      </c>
      <c r="N189" s="227" t="s">
        <v>40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424</v>
      </c>
      <c r="AT189" s="230" t="s">
        <v>162</v>
      </c>
      <c r="AU189" s="230" t="s">
        <v>85</v>
      </c>
      <c r="AY189" s="18" t="s">
        <v>161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83</v>
      </c>
      <c r="BK189" s="231">
        <f>ROUND(I189*H189,2)</f>
        <v>0</v>
      </c>
      <c r="BL189" s="18" t="s">
        <v>424</v>
      </c>
      <c r="BM189" s="230" t="s">
        <v>2941</v>
      </c>
    </row>
    <row r="190" s="12" customFormat="1" ht="25.92" customHeight="1">
      <c r="A190" s="12"/>
      <c r="B190" s="204"/>
      <c r="C190" s="205"/>
      <c r="D190" s="206" t="s">
        <v>74</v>
      </c>
      <c r="E190" s="207" t="s">
        <v>1783</v>
      </c>
      <c r="F190" s="207" t="s">
        <v>1784</v>
      </c>
      <c r="G190" s="205"/>
      <c r="H190" s="205"/>
      <c r="I190" s="208"/>
      <c r="J190" s="209">
        <f>BK190</f>
        <v>0</v>
      </c>
      <c r="K190" s="205"/>
      <c r="L190" s="210"/>
      <c r="M190" s="211"/>
      <c r="N190" s="212"/>
      <c r="O190" s="212"/>
      <c r="P190" s="213">
        <f>P191+P193+P196</f>
        <v>0</v>
      </c>
      <c r="Q190" s="212"/>
      <c r="R190" s="213">
        <f>R191+R193+R196</f>
        <v>0</v>
      </c>
      <c r="S190" s="212"/>
      <c r="T190" s="214">
        <f>T191+T193+T196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5" t="s">
        <v>239</v>
      </c>
      <c r="AT190" s="216" t="s">
        <v>74</v>
      </c>
      <c r="AU190" s="216" t="s">
        <v>75</v>
      </c>
      <c r="AY190" s="215" t="s">
        <v>161</v>
      </c>
      <c r="BK190" s="217">
        <f>BK191+BK193+BK196</f>
        <v>0</v>
      </c>
    </row>
    <row r="191" s="12" customFormat="1" ht="22.8" customHeight="1">
      <c r="A191" s="12"/>
      <c r="B191" s="204"/>
      <c r="C191" s="205"/>
      <c r="D191" s="206" t="s">
        <v>74</v>
      </c>
      <c r="E191" s="287" t="s">
        <v>1785</v>
      </c>
      <c r="F191" s="287" t="s">
        <v>1786</v>
      </c>
      <c r="G191" s="205"/>
      <c r="H191" s="205"/>
      <c r="I191" s="208"/>
      <c r="J191" s="288">
        <f>BK191</f>
        <v>0</v>
      </c>
      <c r="K191" s="205"/>
      <c r="L191" s="210"/>
      <c r="M191" s="211"/>
      <c r="N191" s="212"/>
      <c r="O191" s="212"/>
      <c r="P191" s="213">
        <f>P192</f>
        <v>0</v>
      </c>
      <c r="Q191" s="212"/>
      <c r="R191" s="213">
        <f>R192</f>
        <v>0</v>
      </c>
      <c r="S191" s="212"/>
      <c r="T191" s="214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5" t="s">
        <v>239</v>
      </c>
      <c r="AT191" s="216" t="s">
        <v>74</v>
      </c>
      <c r="AU191" s="216" t="s">
        <v>83</v>
      </c>
      <c r="AY191" s="215" t="s">
        <v>161</v>
      </c>
      <c r="BK191" s="217">
        <f>BK192</f>
        <v>0</v>
      </c>
    </row>
    <row r="192" s="2" customFormat="1" ht="16.5" customHeight="1">
      <c r="A192" s="39"/>
      <c r="B192" s="40"/>
      <c r="C192" s="218" t="s">
        <v>318</v>
      </c>
      <c r="D192" s="218" t="s">
        <v>162</v>
      </c>
      <c r="E192" s="219" t="s">
        <v>2942</v>
      </c>
      <c r="F192" s="220" t="s">
        <v>1794</v>
      </c>
      <c r="G192" s="221" t="s">
        <v>431</v>
      </c>
      <c r="H192" s="222">
        <v>1</v>
      </c>
      <c r="I192" s="223"/>
      <c r="J192" s="224">
        <f>ROUND(I192*H192,2)</f>
        <v>0</v>
      </c>
      <c r="K192" s="225"/>
      <c r="L192" s="45"/>
      <c r="M192" s="226" t="s">
        <v>1</v>
      </c>
      <c r="N192" s="227" t="s">
        <v>40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1790</v>
      </c>
      <c r="AT192" s="230" t="s">
        <v>162</v>
      </c>
      <c r="AU192" s="230" t="s">
        <v>85</v>
      </c>
      <c r="AY192" s="18" t="s">
        <v>161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83</v>
      </c>
      <c r="BK192" s="231">
        <f>ROUND(I192*H192,2)</f>
        <v>0</v>
      </c>
      <c r="BL192" s="18" t="s">
        <v>1790</v>
      </c>
      <c r="BM192" s="230" t="s">
        <v>2943</v>
      </c>
    </row>
    <row r="193" s="12" customFormat="1" ht="22.8" customHeight="1">
      <c r="A193" s="12"/>
      <c r="B193" s="204"/>
      <c r="C193" s="205"/>
      <c r="D193" s="206" t="s">
        <v>74</v>
      </c>
      <c r="E193" s="287" t="s">
        <v>1796</v>
      </c>
      <c r="F193" s="287" t="s">
        <v>1797</v>
      </c>
      <c r="G193" s="205"/>
      <c r="H193" s="205"/>
      <c r="I193" s="208"/>
      <c r="J193" s="288">
        <f>BK193</f>
        <v>0</v>
      </c>
      <c r="K193" s="205"/>
      <c r="L193" s="210"/>
      <c r="M193" s="211"/>
      <c r="N193" s="212"/>
      <c r="O193" s="212"/>
      <c r="P193" s="213">
        <f>SUM(P194:P195)</f>
        <v>0</v>
      </c>
      <c r="Q193" s="212"/>
      <c r="R193" s="213">
        <f>SUM(R194:R195)</f>
        <v>0</v>
      </c>
      <c r="S193" s="212"/>
      <c r="T193" s="214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239</v>
      </c>
      <c r="AT193" s="216" t="s">
        <v>74</v>
      </c>
      <c r="AU193" s="216" t="s">
        <v>83</v>
      </c>
      <c r="AY193" s="215" t="s">
        <v>161</v>
      </c>
      <c r="BK193" s="217">
        <f>SUM(BK194:BK195)</f>
        <v>0</v>
      </c>
    </row>
    <row r="194" s="2" customFormat="1" ht="16.5" customHeight="1">
      <c r="A194" s="39"/>
      <c r="B194" s="40"/>
      <c r="C194" s="218" t="s">
        <v>632</v>
      </c>
      <c r="D194" s="218" t="s">
        <v>162</v>
      </c>
      <c r="E194" s="219" t="s">
        <v>2944</v>
      </c>
      <c r="F194" s="220" t="s">
        <v>2945</v>
      </c>
      <c r="G194" s="221" t="s">
        <v>1789</v>
      </c>
      <c r="H194" s="222">
        <v>10</v>
      </c>
      <c r="I194" s="223"/>
      <c r="J194" s="224">
        <f>ROUND(I194*H194,2)</f>
        <v>0</v>
      </c>
      <c r="K194" s="225"/>
      <c r="L194" s="45"/>
      <c r="M194" s="226" t="s">
        <v>1</v>
      </c>
      <c r="N194" s="227" t="s">
        <v>40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1790</v>
      </c>
      <c r="AT194" s="230" t="s">
        <v>162</v>
      </c>
      <c r="AU194" s="230" t="s">
        <v>85</v>
      </c>
      <c r="AY194" s="18" t="s">
        <v>161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83</v>
      </c>
      <c r="BK194" s="231">
        <f>ROUND(I194*H194,2)</f>
        <v>0</v>
      </c>
      <c r="BL194" s="18" t="s">
        <v>1790</v>
      </c>
      <c r="BM194" s="230" t="s">
        <v>2946</v>
      </c>
    </row>
    <row r="195" s="2" customFormat="1" ht="16.5" customHeight="1">
      <c r="A195" s="39"/>
      <c r="B195" s="40"/>
      <c r="C195" s="218" t="s">
        <v>428</v>
      </c>
      <c r="D195" s="218" t="s">
        <v>162</v>
      </c>
      <c r="E195" s="219" t="s">
        <v>1799</v>
      </c>
      <c r="F195" s="220" t="s">
        <v>1800</v>
      </c>
      <c r="G195" s="221" t="s">
        <v>431</v>
      </c>
      <c r="H195" s="222">
        <v>1</v>
      </c>
      <c r="I195" s="223"/>
      <c r="J195" s="224">
        <f>ROUND(I195*H195,2)</f>
        <v>0</v>
      </c>
      <c r="K195" s="225"/>
      <c r="L195" s="45"/>
      <c r="M195" s="226" t="s">
        <v>1</v>
      </c>
      <c r="N195" s="227" t="s">
        <v>40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1790</v>
      </c>
      <c r="AT195" s="230" t="s">
        <v>162</v>
      </c>
      <c r="AU195" s="230" t="s">
        <v>85</v>
      </c>
      <c r="AY195" s="18" t="s">
        <v>161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83</v>
      </c>
      <c r="BK195" s="231">
        <f>ROUND(I195*H195,2)</f>
        <v>0</v>
      </c>
      <c r="BL195" s="18" t="s">
        <v>1790</v>
      </c>
      <c r="BM195" s="230" t="s">
        <v>2947</v>
      </c>
    </row>
    <row r="196" s="12" customFormat="1" ht="22.8" customHeight="1">
      <c r="A196" s="12"/>
      <c r="B196" s="204"/>
      <c r="C196" s="205"/>
      <c r="D196" s="206" t="s">
        <v>74</v>
      </c>
      <c r="E196" s="287" t="s">
        <v>1802</v>
      </c>
      <c r="F196" s="287" t="s">
        <v>1803</v>
      </c>
      <c r="G196" s="205"/>
      <c r="H196" s="205"/>
      <c r="I196" s="208"/>
      <c r="J196" s="288">
        <f>BK196</f>
        <v>0</v>
      </c>
      <c r="K196" s="205"/>
      <c r="L196" s="210"/>
      <c r="M196" s="211"/>
      <c r="N196" s="212"/>
      <c r="O196" s="212"/>
      <c r="P196" s="213">
        <f>P197</f>
        <v>0</v>
      </c>
      <c r="Q196" s="212"/>
      <c r="R196" s="213">
        <f>R197</f>
        <v>0</v>
      </c>
      <c r="S196" s="212"/>
      <c r="T196" s="214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239</v>
      </c>
      <c r="AT196" s="216" t="s">
        <v>74</v>
      </c>
      <c r="AU196" s="216" t="s">
        <v>83</v>
      </c>
      <c r="AY196" s="215" t="s">
        <v>161</v>
      </c>
      <c r="BK196" s="217">
        <f>BK197</f>
        <v>0</v>
      </c>
    </row>
    <row r="197" s="2" customFormat="1" ht="16.5" customHeight="1">
      <c r="A197" s="39"/>
      <c r="B197" s="40"/>
      <c r="C197" s="218" t="s">
        <v>324</v>
      </c>
      <c r="D197" s="218" t="s">
        <v>162</v>
      </c>
      <c r="E197" s="219" t="s">
        <v>1805</v>
      </c>
      <c r="F197" s="220" t="s">
        <v>1806</v>
      </c>
      <c r="G197" s="221" t="s">
        <v>1807</v>
      </c>
      <c r="H197" s="222">
        <v>8</v>
      </c>
      <c r="I197" s="223"/>
      <c r="J197" s="224">
        <f>ROUND(I197*H197,2)</f>
        <v>0</v>
      </c>
      <c r="K197" s="225"/>
      <c r="L197" s="45"/>
      <c r="M197" s="293" t="s">
        <v>1</v>
      </c>
      <c r="N197" s="294" t="s">
        <v>40</v>
      </c>
      <c r="O197" s="295"/>
      <c r="P197" s="296">
        <f>O197*H197</f>
        <v>0</v>
      </c>
      <c r="Q197" s="296">
        <v>0</v>
      </c>
      <c r="R197" s="296">
        <f>Q197*H197</f>
        <v>0</v>
      </c>
      <c r="S197" s="296">
        <v>0</v>
      </c>
      <c r="T197" s="29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1790</v>
      </c>
      <c r="AT197" s="230" t="s">
        <v>162</v>
      </c>
      <c r="AU197" s="230" t="s">
        <v>85</v>
      </c>
      <c r="AY197" s="18" t="s">
        <v>161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83</v>
      </c>
      <c r="BK197" s="231">
        <f>ROUND(I197*H197,2)</f>
        <v>0</v>
      </c>
      <c r="BL197" s="18" t="s">
        <v>1790</v>
      </c>
      <c r="BM197" s="230" t="s">
        <v>2948</v>
      </c>
    </row>
    <row r="198" s="2" customFormat="1" ht="6.96" customHeight="1">
      <c r="A198" s="39"/>
      <c r="B198" s="67"/>
      <c r="C198" s="68"/>
      <c r="D198" s="68"/>
      <c r="E198" s="68"/>
      <c r="F198" s="68"/>
      <c r="G198" s="68"/>
      <c r="H198" s="68"/>
      <c r="I198" s="68"/>
      <c r="J198" s="68"/>
      <c r="K198" s="68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4XL1LO0Pm0lu8IQlmtQQmIUR1L1HRWCFGPabsIjhqjokiVLPGd3CcPlBnLVA1B77DTavzYeKD527D3syH9q98g==" hashValue="F0UEHyJW6VzhJqORdCJkccpmwzrRw8JUohzYNZB24FEm+Byz/sqkDdAxCw3NA3HenK/NQJWgx8p+xMSvBDz//A==" algorithmName="SHA-512" password="CC35"/>
  <autoFilter ref="C128:K19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budovy koupaliště Šternberk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2949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 Štěpán Hanus, Dolní Kounice, GSM 608 621 215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ROUND((SUM(BE119:BE124)),  2)</f>
        <v>0</v>
      </c>
      <c r="G33" s="39"/>
      <c r="H33" s="39"/>
      <c r="I33" s="156">
        <v>0.20999999999999999</v>
      </c>
      <c r="J33" s="155">
        <f>ROUND(((SUM(BE119:BE124))*I33),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ROUND((SUM(BF119:BF124)),  2)</f>
        <v>0</v>
      </c>
      <c r="G34" s="39"/>
      <c r="H34" s="39"/>
      <c r="I34" s="156">
        <v>0.12</v>
      </c>
      <c r="J34" s="155">
        <f>ROUND(((SUM(BF119:BF124))*I34),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ROUND((SUM(BG119:BG124)),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ROUND((SUM(BH119:BH124)),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ROUND((SUM(BI119:BI124)),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budovy koupaliště Šternberk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08 - Vedlejší rozpočtové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parc. č. 1480, k.ú. Šternberk</v>
      </c>
      <c r="G89" s="41"/>
      <c r="H89" s="41"/>
      <c r="I89" s="33" t="s">
        <v>22</v>
      </c>
      <c r="J89" s="80" t="str">
        <f>IF(J12="","",J12)</f>
        <v>13. 1. 2025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Štěpán Hanus, Dolní Kounice, GSM 608 621 215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1376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2950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1378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147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Úpravy budovy koupaliště Šternberk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08 - Vedlejší rozpočtové a ostatní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parc. č. 1480, k.ú. Šternberk</v>
      </c>
      <c r="G113" s="41"/>
      <c r="H113" s="41"/>
      <c r="I113" s="33" t="s">
        <v>22</v>
      </c>
      <c r="J113" s="80" t="str">
        <f>IF(J12="","",J12)</f>
        <v>13. 1. 2025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30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32</v>
      </c>
      <c r="J116" s="37" t="str">
        <f>E24</f>
        <v>Ing. Štěpán Hanus, Dolní Kounice, GSM 608 621 215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148</v>
      </c>
      <c r="D118" s="195" t="s">
        <v>60</v>
      </c>
      <c r="E118" s="195" t="s">
        <v>56</v>
      </c>
      <c r="F118" s="195" t="s">
        <v>57</v>
      </c>
      <c r="G118" s="195" t="s">
        <v>149</v>
      </c>
      <c r="H118" s="195" t="s">
        <v>150</v>
      </c>
      <c r="I118" s="195" t="s">
        <v>151</v>
      </c>
      <c r="J118" s="196" t="s">
        <v>112</v>
      </c>
      <c r="K118" s="197" t="s">
        <v>152</v>
      </c>
      <c r="L118" s="198"/>
      <c r="M118" s="101" t="s">
        <v>1</v>
      </c>
      <c r="N118" s="102" t="s">
        <v>39</v>
      </c>
      <c r="O118" s="102" t="s">
        <v>153</v>
      </c>
      <c r="P118" s="102" t="s">
        <v>154</v>
      </c>
      <c r="Q118" s="102" t="s">
        <v>155</v>
      </c>
      <c r="R118" s="102" t="s">
        <v>156</v>
      </c>
      <c r="S118" s="102" t="s">
        <v>157</v>
      </c>
      <c r="T118" s="103" t="s">
        <v>158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159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74</v>
      </c>
      <c r="AU119" s="18" t="s">
        <v>114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74</v>
      </c>
      <c r="E120" s="207" t="s">
        <v>1783</v>
      </c>
      <c r="F120" s="207" t="s">
        <v>1784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P121+P123</f>
        <v>0</v>
      </c>
      <c r="Q120" s="212"/>
      <c r="R120" s="213">
        <f>R121+R123</f>
        <v>0</v>
      </c>
      <c r="S120" s="212"/>
      <c r="T120" s="214">
        <f>T121+T123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239</v>
      </c>
      <c r="AT120" s="216" t="s">
        <v>74</v>
      </c>
      <c r="AU120" s="216" t="s">
        <v>75</v>
      </c>
      <c r="AY120" s="215" t="s">
        <v>161</v>
      </c>
      <c r="BK120" s="217">
        <f>BK121+BK123</f>
        <v>0</v>
      </c>
    </row>
    <row r="121" s="12" customFormat="1" ht="22.8" customHeight="1">
      <c r="A121" s="12"/>
      <c r="B121" s="204"/>
      <c r="C121" s="205"/>
      <c r="D121" s="206" t="s">
        <v>74</v>
      </c>
      <c r="E121" s="287" t="s">
        <v>2951</v>
      </c>
      <c r="F121" s="287" t="s">
        <v>2952</v>
      </c>
      <c r="G121" s="205"/>
      <c r="H121" s="205"/>
      <c r="I121" s="208"/>
      <c r="J121" s="288">
        <f>BK121</f>
        <v>0</v>
      </c>
      <c r="K121" s="205"/>
      <c r="L121" s="210"/>
      <c r="M121" s="211"/>
      <c r="N121" s="212"/>
      <c r="O121" s="212"/>
      <c r="P121" s="213">
        <f>P122</f>
        <v>0</v>
      </c>
      <c r="Q121" s="212"/>
      <c r="R121" s="213">
        <f>R122</f>
        <v>0</v>
      </c>
      <c r="S121" s="212"/>
      <c r="T121" s="214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239</v>
      </c>
      <c r="AT121" s="216" t="s">
        <v>74</v>
      </c>
      <c r="AU121" s="216" t="s">
        <v>83</v>
      </c>
      <c r="AY121" s="215" t="s">
        <v>161</v>
      </c>
      <c r="BK121" s="217">
        <f>BK122</f>
        <v>0</v>
      </c>
    </row>
    <row r="122" s="2" customFormat="1" ht="16.5" customHeight="1">
      <c r="A122" s="39"/>
      <c r="B122" s="40"/>
      <c r="C122" s="218" t="s">
        <v>85</v>
      </c>
      <c r="D122" s="218" t="s">
        <v>162</v>
      </c>
      <c r="E122" s="219" t="s">
        <v>2953</v>
      </c>
      <c r="F122" s="220" t="s">
        <v>2954</v>
      </c>
      <c r="G122" s="221" t="s">
        <v>1789</v>
      </c>
      <c r="H122" s="222">
        <v>1</v>
      </c>
      <c r="I122" s="223"/>
      <c r="J122" s="224">
        <f>ROUND(I122*H122,2)</f>
        <v>0</v>
      </c>
      <c r="K122" s="225"/>
      <c r="L122" s="45"/>
      <c r="M122" s="226" t="s">
        <v>1</v>
      </c>
      <c r="N122" s="227" t="s">
        <v>40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1790</v>
      </c>
      <c r="AT122" s="230" t="s">
        <v>162</v>
      </c>
      <c r="AU122" s="230" t="s">
        <v>85</v>
      </c>
      <c r="AY122" s="18" t="s">
        <v>161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83</v>
      </c>
      <c r="BK122" s="231">
        <f>ROUND(I122*H122,2)</f>
        <v>0</v>
      </c>
      <c r="BL122" s="18" t="s">
        <v>1790</v>
      </c>
      <c r="BM122" s="230" t="s">
        <v>2955</v>
      </c>
    </row>
    <row r="123" s="12" customFormat="1" ht="22.8" customHeight="1">
      <c r="A123" s="12"/>
      <c r="B123" s="204"/>
      <c r="C123" s="205"/>
      <c r="D123" s="206" t="s">
        <v>74</v>
      </c>
      <c r="E123" s="287" t="s">
        <v>1796</v>
      </c>
      <c r="F123" s="287" t="s">
        <v>1797</v>
      </c>
      <c r="G123" s="205"/>
      <c r="H123" s="205"/>
      <c r="I123" s="208"/>
      <c r="J123" s="288">
        <f>BK123</f>
        <v>0</v>
      </c>
      <c r="K123" s="205"/>
      <c r="L123" s="210"/>
      <c r="M123" s="211"/>
      <c r="N123" s="212"/>
      <c r="O123" s="212"/>
      <c r="P123" s="213">
        <f>P124</f>
        <v>0</v>
      </c>
      <c r="Q123" s="212"/>
      <c r="R123" s="213">
        <f>R124</f>
        <v>0</v>
      </c>
      <c r="S123" s="212"/>
      <c r="T123" s="214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239</v>
      </c>
      <c r="AT123" s="216" t="s">
        <v>74</v>
      </c>
      <c r="AU123" s="216" t="s">
        <v>83</v>
      </c>
      <c r="AY123" s="215" t="s">
        <v>161</v>
      </c>
      <c r="BK123" s="217">
        <f>BK124</f>
        <v>0</v>
      </c>
    </row>
    <row r="124" s="2" customFormat="1" ht="16.5" customHeight="1">
      <c r="A124" s="39"/>
      <c r="B124" s="40"/>
      <c r="C124" s="218" t="s">
        <v>216</v>
      </c>
      <c r="D124" s="218" t="s">
        <v>162</v>
      </c>
      <c r="E124" s="219" t="s">
        <v>2956</v>
      </c>
      <c r="F124" s="220" t="s">
        <v>2957</v>
      </c>
      <c r="G124" s="221" t="s">
        <v>1789</v>
      </c>
      <c r="H124" s="222">
        <v>1</v>
      </c>
      <c r="I124" s="223"/>
      <c r="J124" s="224">
        <f>ROUND(I124*H124,2)</f>
        <v>0</v>
      </c>
      <c r="K124" s="225"/>
      <c r="L124" s="45"/>
      <c r="M124" s="293" t="s">
        <v>1</v>
      </c>
      <c r="N124" s="294" t="s">
        <v>40</v>
      </c>
      <c r="O124" s="295"/>
      <c r="P124" s="296">
        <f>O124*H124</f>
        <v>0</v>
      </c>
      <c r="Q124" s="296">
        <v>0</v>
      </c>
      <c r="R124" s="296">
        <f>Q124*H124</f>
        <v>0</v>
      </c>
      <c r="S124" s="296">
        <v>0</v>
      </c>
      <c r="T124" s="29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1790</v>
      </c>
      <c r="AT124" s="230" t="s">
        <v>162</v>
      </c>
      <c r="AU124" s="230" t="s">
        <v>85</v>
      </c>
      <c r="AY124" s="18" t="s">
        <v>161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83</v>
      </c>
      <c r="BK124" s="231">
        <f>ROUND(I124*H124,2)</f>
        <v>0</v>
      </c>
      <c r="BL124" s="18" t="s">
        <v>1790</v>
      </c>
      <c r="BM124" s="230" t="s">
        <v>2958</v>
      </c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T6Y2/qAmboZkI8/euRvpKIJ9IVM2wjNyVsTgsTdOC9C+zOxFvhnDWqRTgp+7rKcrq6sF2LV69XCKaZRajFdFSw==" hashValue="WFBOsPam+wcz48MpT+fScSpk0+n5pAfttjK18ao79S1YHXxfr/Udc4CvXt35ll5aZtpUIpyItS5s4mOQpiVD8A==" algorithmName="SHA-512" password="CC35"/>
  <autoFilter ref="C118:K12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DESKTOP-M6AN55Q\Dell</dc:creator>
  <cp:lastModifiedBy>DESKTOP-M6AN55Q\Dell</cp:lastModifiedBy>
  <dcterms:created xsi:type="dcterms:W3CDTF">2025-03-05T09:55:09Z</dcterms:created>
  <dcterms:modified xsi:type="dcterms:W3CDTF">2025-03-05T09:55:25Z</dcterms:modified>
</cp:coreProperties>
</file>